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24226"/>
  <mc:AlternateContent xmlns:mc="http://schemas.openxmlformats.org/markup-compatibility/2006">
    <mc:Choice Requires="x15">
      <x15ac:absPath xmlns:x15ac="http://schemas.microsoft.com/office/spreadsheetml/2010/11/ac" url="J:\Invoice Templates\0-Invoice Templates FY 26\"/>
    </mc:Choice>
  </mc:AlternateContent>
  <xr:revisionPtr revIDLastSave="0" documentId="13_ncr:1_{0A76C547-371E-49A3-8395-D3D6C98FA585}" xr6:coauthVersionLast="47" xr6:coauthVersionMax="47" xr10:uidLastSave="{00000000-0000-0000-0000-000000000000}"/>
  <bookViews>
    <workbookView xWindow="-28920" yWindow="-120" windowWidth="29040" windowHeight="15720" xr2:uid="{00000000-000D-0000-FFFF-FFFF00000000}"/>
  </bookViews>
  <sheets>
    <sheet name="Language Interpreter Invoice" sheetId="2" r:id="rId1"/>
    <sheet name="Drop down" sheetId="3" state="hidden" r:id="rId2"/>
    <sheet name="Log with Case Information" sheetId="1" r:id="rId3"/>
    <sheet name="Cover Sheet" sheetId="12" state="hidden" r:id="rId4"/>
    <sheet name="Instructions" sheetId="6" r:id="rId5"/>
    <sheet name="Example" sheetId="9" r:id="rId6"/>
  </sheets>
  <externalReferences>
    <externalReference r:id="rId7"/>
  </externalReferences>
  <definedNames>
    <definedName name="Activity">'Drop down'!$A$150:$A$154</definedName>
    <definedName name="AppropriationCode">'Drop down'!$A$1:$A$5</definedName>
    <definedName name="ColumnTitle1">#REF!</definedName>
    <definedName name="CountyDistrict">[1]Sheet1!$G$6:$G$95</definedName>
    <definedName name="DistrictCounties">'Drop down'!$A$10:$A$31</definedName>
    <definedName name="Location" localSheetId="3">#REF!</definedName>
    <definedName name="Location">'Drop down'!$A$85:$A$148</definedName>
    <definedName name="Mileage">'Drop down'!$A$33:$A$34</definedName>
    <definedName name="Organization">'Drop down'!$A$1:$A$5</definedName>
    <definedName name="OrganizationUnit" localSheetId="3">#REF!</definedName>
    <definedName name="OrganizationUnit">'Drop down'!$A$36:$A$83</definedName>
    <definedName name="_xlnm.Print_Area" localSheetId="5">Example!$A$1:$Q$35</definedName>
    <definedName name="_xlnm.Print_Area" localSheetId="0">'Language Interpreter Invoice'!$A$1:$Q$37</definedName>
    <definedName name="_xlnm.Print_Area" localSheetId="2">'Log with Case Information'!$A$1:$P$20</definedName>
    <definedName name="RowTitleRegion1..C4">#REF!</definedName>
    <definedName name="RowTitleRegion2..G4">#REF!</definedName>
    <definedName name="RowTitleRegion3..C8">#REF!</definedName>
    <definedName name="RowTitleRegion4..G10">#REF!</definedName>
    <definedName name="RowTitleRegion5..C27">#REF!</definedName>
    <definedName name="SubObjectCode">[1]Sheet1!#REF!</definedName>
    <definedName name="YesorNo">'Drop down'!$A$7:$A$8</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2" l="1"/>
  <c r="N33" i="2"/>
  <c r="D8" i="12"/>
  <c r="B8" i="12"/>
  <c r="B4" i="12"/>
  <c r="K17" i="2"/>
  <c r="K18" i="2"/>
  <c r="D6" i="12" l="1"/>
  <c r="D7" i="12"/>
  <c r="B6" i="12" l="1"/>
  <c r="B5" i="12"/>
  <c r="D4" i="12" l="1"/>
  <c r="B7" i="12"/>
  <c r="O21" i="2" l="1"/>
  <c r="K21" i="2"/>
  <c r="L21" i="2" s="1"/>
  <c r="G21" i="2"/>
  <c r="I21" i="2" s="1"/>
  <c r="O20" i="2"/>
  <c r="K20" i="2"/>
  <c r="L20" i="2" s="1"/>
  <c r="G20" i="2"/>
  <c r="I20" i="2" s="1"/>
  <c r="K19" i="2"/>
  <c r="K22" i="2"/>
  <c r="K23" i="2"/>
  <c r="K24" i="2"/>
  <c r="K25" i="2"/>
  <c r="K26" i="2"/>
  <c r="O31" i="9"/>
  <c r="N31" i="9"/>
  <c r="L31" i="9"/>
  <c r="P31" i="9" s="1"/>
  <c r="K31" i="9"/>
  <c r="I31" i="9"/>
  <c r="G31" i="9"/>
  <c r="O30" i="9"/>
  <c r="N30" i="9"/>
  <c r="L30" i="9"/>
  <c r="K30" i="9"/>
  <c r="I30" i="9"/>
  <c r="G30" i="9"/>
  <c r="O29" i="9"/>
  <c r="N29" i="9"/>
  <c r="L29" i="9"/>
  <c r="K29" i="9"/>
  <c r="I29" i="9"/>
  <c r="G29" i="9"/>
  <c r="O28" i="9"/>
  <c r="N28" i="9"/>
  <c r="L28" i="9"/>
  <c r="K28" i="9"/>
  <c r="I28" i="9"/>
  <c r="G28" i="9"/>
  <c r="O27" i="9"/>
  <c r="N27" i="9"/>
  <c r="L27" i="9"/>
  <c r="K27" i="9"/>
  <c r="I27" i="9"/>
  <c r="G27" i="9"/>
  <c r="N26" i="9"/>
  <c r="O26" i="9" s="1"/>
  <c r="K26" i="9"/>
  <c r="L26" i="9" s="1"/>
  <c r="G26" i="9"/>
  <c r="I26" i="9" s="1"/>
  <c r="O24" i="9"/>
  <c r="L24" i="9"/>
  <c r="K24" i="9"/>
  <c r="I24" i="9"/>
  <c r="G24" i="9"/>
  <c r="O23" i="9"/>
  <c r="L23" i="9"/>
  <c r="K23" i="9"/>
  <c r="I23" i="9"/>
  <c r="G23" i="9"/>
  <c r="O22" i="9"/>
  <c r="L22" i="9"/>
  <c r="K22" i="9"/>
  <c r="I22" i="9"/>
  <c r="G22" i="9"/>
  <c r="O21" i="9"/>
  <c r="L21" i="9"/>
  <c r="K21" i="9"/>
  <c r="I21" i="9"/>
  <c r="G21" i="9"/>
  <c r="O20" i="9"/>
  <c r="L20" i="9"/>
  <c r="K20" i="9"/>
  <c r="I20" i="9"/>
  <c r="G20" i="9"/>
  <c r="O19" i="9"/>
  <c r="L19" i="9"/>
  <c r="K19" i="9"/>
  <c r="I19" i="9"/>
  <c r="G19" i="9"/>
  <c r="O18" i="9"/>
  <c r="L18" i="9"/>
  <c r="G18" i="9"/>
  <c r="I18" i="9" s="1"/>
  <c r="O17" i="9"/>
  <c r="K17" i="9"/>
  <c r="L17" i="9" s="1"/>
  <c r="G17" i="9"/>
  <c r="I17" i="9" s="1"/>
  <c r="P23" i="9" l="1"/>
  <c r="P20" i="9"/>
  <c r="P28" i="9"/>
  <c r="P29" i="9"/>
  <c r="P30" i="9"/>
  <c r="P19" i="9"/>
  <c r="P21" i="9"/>
  <c r="P24" i="9"/>
  <c r="P27" i="9"/>
  <c r="P18" i="9"/>
  <c r="P22" i="9"/>
  <c r="P21" i="2"/>
  <c r="P20" i="2"/>
  <c r="P26" i="9"/>
  <c r="P17" i="9"/>
  <c r="G28" i="2"/>
  <c r="P32" i="9" l="1"/>
  <c r="G29" i="2" l="1"/>
  <c r="G30" i="2"/>
  <c r="G31" i="2"/>
  <c r="G32" i="2"/>
  <c r="G33" i="2"/>
  <c r="G18" i="2"/>
  <c r="G19" i="2"/>
  <c r="G22" i="2"/>
  <c r="G23" i="2"/>
  <c r="G24" i="2"/>
  <c r="G25" i="2"/>
  <c r="G26" i="2"/>
  <c r="O29" i="2"/>
  <c r="O30" i="2"/>
  <c r="O31" i="2"/>
  <c r="O32" i="2"/>
  <c r="O28" i="2"/>
  <c r="O18" i="2"/>
  <c r="O19" i="2"/>
  <c r="O22" i="2"/>
  <c r="O23" i="2"/>
  <c r="O24" i="2"/>
  <c r="O25" i="2"/>
  <c r="O26" i="2"/>
  <c r="G17" i="2"/>
  <c r="K33" i="2" l="1"/>
  <c r="L33" i="2" s="1"/>
  <c r="K32" i="2"/>
  <c r="L32" i="2" s="1"/>
  <c r="K31" i="2"/>
  <c r="L31" i="2" s="1"/>
  <c r="K30" i="2"/>
  <c r="L30" i="2" s="1"/>
  <c r="K29" i="2"/>
  <c r="L29" i="2" s="1"/>
  <c r="K28" i="2"/>
  <c r="L28" i="2" s="1"/>
  <c r="N29" i="2"/>
  <c r="N30" i="2"/>
  <c r="N31" i="2"/>
  <c r="N32" i="2"/>
  <c r="N28" i="2"/>
  <c r="I30" i="2"/>
  <c r="I29" i="2"/>
  <c r="I28" i="2"/>
  <c r="P30" i="2" l="1"/>
  <c r="P29" i="2"/>
  <c r="P28" i="2"/>
  <c r="L18" i="2"/>
  <c r="O17" i="2"/>
  <c r="L17" i="2"/>
  <c r="I17" i="2"/>
  <c r="L22" i="2"/>
  <c r="L23" i="2"/>
  <c r="L24" i="2"/>
  <c r="L25" i="2"/>
  <c r="L26" i="2"/>
  <c r="I19" i="2"/>
  <c r="I22" i="2"/>
  <c r="I23" i="2"/>
  <c r="I24" i="2"/>
  <c r="I25" i="2"/>
  <c r="I26" i="2"/>
  <c r="I31" i="2"/>
  <c r="P31" i="2" s="1"/>
  <c r="I32" i="2"/>
  <c r="P32" i="2" s="1"/>
  <c r="I33" i="2"/>
  <c r="P33" i="2" s="1"/>
  <c r="L19" i="2"/>
  <c r="N19" i="1"/>
  <c r="M19" i="1"/>
  <c r="L19" i="1"/>
  <c r="K19" i="1"/>
  <c r="J19" i="1"/>
  <c r="I19" i="1"/>
  <c r="H19" i="1"/>
  <c r="G19" i="1"/>
  <c r="P26" i="2" l="1"/>
  <c r="I18" i="2"/>
  <c r="P22" i="2"/>
  <c r="P17" i="2"/>
  <c r="P23" i="2"/>
  <c r="P24" i="2"/>
  <c r="P19" i="2"/>
  <c r="P25" i="2"/>
  <c r="P18" i="2" l="1"/>
  <c r="P34" i="2" s="1"/>
</calcChain>
</file>

<file path=xl/sharedStrings.xml><?xml version="1.0" encoding="utf-8"?>
<sst xmlns="http://schemas.openxmlformats.org/spreadsheetml/2006/main" count="469" uniqueCount="418">
  <si>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</si>
  <si>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</si>
  <si>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</si>
  <si>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</si>
  <si>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</si>
  <si>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</si>
  <si>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</si>
  <si>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</si>
  <si>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</si>
  <si>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</si>
  <si>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</si>
  <si>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</si>
  <si>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</si>
  <si>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</si>
  <si>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</si>
  <si>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</si>
  <si>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</si>
  <si>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</si>
  <si>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</si>
  <si>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</si>
  <si>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</si>
  <si>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</si>
  <si>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</si>
  <si>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</si>
  <si>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</si>
  <si>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</si>
  <si>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</si>
  <si>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</si>
  <si>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</si>
  <si>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</si>
  <si>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</si>
  <si>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</si>
  <si>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</si>
  <si>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</si>
  <si>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</si>
  <si>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</si>
  <si>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</si>
  <si>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</si>
  <si>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</si>
  <si>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</si>
  <si>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</si>
  <si>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</si>
  <si>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Hours</t>
  </si>
  <si>
    <t>Travel Time Rate**</t>
  </si>
  <si>
    <t>Travel Time Subtotal</t>
  </si>
  <si>
    <t>Total 
Miles</t>
  </si>
  <si>
    <r>
      <t>Mileage Rate</t>
    </r>
    <r>
      <rPr>
        <b/>
        <sz val="11"/>
        <color indexed="8"/>
        <rFont val="Calibri"/>
        <family val="2"/>
      </rPr>
      <t>**</t>
    </r>
  </si>
  <si>
    <t>Mileage Subtotal</t>
  </si>
  <si>
    <t>Assignment Subtotal</t>
  </si>
  <si>
    <t>Invoice Total</t>
  </si>
  <si>
    <t>Vendor Invoice #</t>
  </si>
  <si>
    <t>Travel Time</t>
  </si>
  <si>
    <t>Mileage</t>
  </si>
  <si>
    <t>Appropriation Unit</t>
  </si>
  <si>
    <t>JGCWCLANG</t>
  </si>
  <si>
    <t>JAAA</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</si>
  <si>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</si>
  <si>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</si>
  <si>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</si>
  <si>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</si>
  <si>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</si>
  <si>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</si>
  <si>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</si>
  <si>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</si>
  <si>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</si>
  <si>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</si>
  <si>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</si>
  <si>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</si>
  <si>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</si>
  <si>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</si>
  <si>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</si>
  <si>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</si>
  <si>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</si>
  <si>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</si>
  <si>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</si>
  <si>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</si>
  <si>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</si>
  <si>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</si>
  <si>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</si>
  <si>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18th - Arapahoe, Douglas, Elbert &amp; Lincoln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</si>
  <si>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</si>
  <si>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</si>
  <si>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</si>
  <si>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</si>
  <si>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</si>
  <si>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</si>
  <si>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</si>
  <si>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</si>
  <si>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</si>
  <si>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</si>
  <si>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</si>
  <si>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</si>
  <si>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</si>
  <si>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</si>
  <si>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</si>
  <si>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</si>
  <si>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</si>
  <si>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</si>
  <si>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</si>
  <si>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</si>
  <si>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</si>
  <si>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</si>
  <si>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</si>
  <si>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</si>
  <si>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</si>
  <si>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</si>
  <si>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</si>
  <si>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</si>
  <si>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</si>
  <si>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</si>
  <si>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</si>
  <si>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</si>
  <si>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</si>
  <si>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</si>
  <si>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</si>
  <si>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</si>
  <si>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</si>
  <si>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</si>
  <si>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</si>
  <si>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</si>
  <si>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</si>
  <si>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</si>
  <si>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</si>
  <si>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</si>
  <si>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</si>
  <si>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</si>
  <si>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</si>
  <si>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</si>
  <si>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</si>
  <si>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</si>
  <si>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</si>
  <si>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</si>
  <si>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</si>
  <si>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</si>
  <si>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</si>
  <si>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</si>
  <si>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</si>
  <si>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</si>
  <si>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</si>
  <si>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</si>
  <si>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</si>
  <si>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</si>
  <si>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</si>
  <si>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</si>
  <si>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</si>
  <si>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</si>
  <si>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</si>
  <si>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</si>
  <si>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</si>
  <si>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</si>
  <si>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</si>
  <si>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</si>
  <si>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</si>
  <si>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</si>
  <si>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</si>
  <si>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</si>
  <si>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</si>
  <si>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</si>
  <si>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</si>
  <si>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</si>
  <si>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</si>
  <si>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</si>
  <si>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</si>
  <si>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</si>
  <si>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</si>
  <si>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</si>
  <si>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</si>
  <si>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</si>
  <si>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</si>
  <si>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</si>
  <si>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</si>
  <si>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</si>
  <si>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</si>
  <si>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</si>
  <si>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</si>
  <si>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</si>
  <si>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</si>
  <si>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</si>
  <si>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</si>
  <si>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</si>
  <si>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</si>
  <si>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</si>
  <si>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</si>
  <si>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</si>
  <si>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</si>
  <si>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</si>
  <si>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</si>
  <si>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</si>
  <si>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</si>
  <si>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</si>
  <si>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</si>
  <si>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</si>
  <si>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</si>
  <si>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</si>
  <si>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</si>
  <si>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</si>
  <si>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</si>
  <si>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</si>
  <si>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</si>
  <si>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</si>
  <si>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</si>
  <si>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</si>
  <si>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</si>
  <si>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</si>
  <si>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</si>
  <si>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</si>
  <si>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</si>
  <si>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</si>
  <si>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</si>
  <si>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</si>
  <si>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</si>
  <si>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</si>
  <si>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</si>
  <si>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</si>
  <si>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</si>
  <si>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</si>
  <si>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06th - San Juan Combined Court: 06PB . SANJ</t>
  </si>
  <si>
    <t>07th - Delta Combined Court: 07TC . DELT</t>
  </si>
  <si>
    <t>07th - Gunnison Combined Court: 07TC . GUNN</t>
  </si>
  <si>
    <t>07th - Hinsdale Combined Court: 07TC . HINS</t>
  </si>
  <si>
    <t>07th - Montrose Combined Court: 07TC . MTRS</t>
  </si>
  <si>
    <t>07th - Ouray Combined Court: 07TC . OURA</t>
  </si>
  <si>
    <t>08th - Jackson Combined Court: 08TC . JACK</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</si>
  <si>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</si>
  <si>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</si>
  <si>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</si>
  <si>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</si>
  <si>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</si>
  <si>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</si>
  <si>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</si>
  <si>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</si>
  <si>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</si>
  <si>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</si>
  <si>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</si>
  <si>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</si>
  <si>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</si>
  <si>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</si>
  <si>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</si>
  <si>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</si>
  <si>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</si>
  <si>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</si>
  <si>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</si>
  <si>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</si>
  <si>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</si>
  <si>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</si>
  <si>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</si>
  <si>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</si>
  <si>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</si>
  <si>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18th - Douglas Combined Court: 18TC . DOUG</t>
  </si>
  <si>
    <t>18th - Elbert Combined Court: 18TC . ELBE</t>
  </si>
  <si>
    <t>22nd - Dolores Combined Court: 22TC . DOLO</t>
  </si>
  <si>
    <t>Differential Rate</t>
  </si>
  <si>
    <t>* Language Combination:</t>
  </si>
  <si>
    <t>FY25</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</si>
  <si>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</si>
  <si>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</si>
  <si>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</si>
  <si>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</si>
  <si>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</si>
  <si>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</si>
  <si>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</si>
  <si>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</si>
  <si>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</si>
  <si>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</si>
  <si>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</si>
  <si>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</si>
  <si>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</si>
  <si>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</si>
  <si>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</si>
  <si>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</si>
  <si>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</si>
  <si>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</si>
  <si>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</si>
  <si>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</si>
  <si>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</si>
  <si>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</si>
  <si>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</si>
  <si>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</si>
  <si>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</si>
  <si>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</si>
  <si>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</si>
  <si>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</si>
  <si>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</si>
  <si>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</si>
  <si>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</si>
  <si>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</si>
  <si>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</si>
  <si>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</si>
  <si>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</si>
  <si>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</si>
  <si>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</si>
  <si>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</si>
  <si>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</si>
  <si>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</si>
  <si>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</si>
  <si>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</si>
  <si>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</si>
  <si>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</si>
  <si>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</si>
  <si>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</si>
  <si>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</si>
  <si>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</si>
  <si>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</si>
  <si>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</si>
  <si>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</si>
  <si>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</si>
  <si>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</si>
  <si>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</si>
  <si>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</si>
  <si>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</si>
  <si>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</si>
  <si>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</si>
  <si>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</si>
  <si>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</si>
  <si>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</si>
  <si>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</si>
  <si>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</si>
  <si>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</si>
  <si>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</si>
  <si>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</si>
  <si>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</si>
  <si>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</si>
  <si>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</si>
  <si>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</si>
  <si>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</si>
  <si>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</si>
  <si>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</si>
  <si>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</si>
  <si>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</si>
  <si>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1300 Broadway</t>
  </si>
  <si>
    <t>Denver, CO 80203</t>
  </si>
  <si>
    <t>303-897-5845</t>
  </si>
  <si>
    <t>2024-56</t>
  </si>
  <si>
    <t>CO-89034</t>
  </si>
  <si>
    <t>Travel Hours</t>
  </si>
  <si>
    <t>Use the Language Interpreter Invoice tab  for all regular assignments</t>
  </si>
  <si>
    <t>Location Subtotal</t>
  </si>
  <si>
    <t>Grand Total</t>
  </si>
  <si>
    <t>[2523]</t>
  </si>
  <si>
    <t>[1935]</t>
  </si>
  <si>
    <t>Invoice End Date</t>
  </si>
  <si>
    <t>Invoice Start Date</t>
  </si>
  <si>
    <t>Interpreter EFT</t>
  </si>
  <si>
    <t>Address</t>
  </si>
  <si>
    <t>Business Name</t>
  </si>
  <si>
    <t>Interpreter's Name</t>
  </si>
  <si>
    <t>Interpreter Invoice - Multiple Locations per District Cover Sheet</t>
  </si>
  <si>
    <t>Information</t>
  </si>
  <si>
    <t xml:space="preserve">Field </t>
  </si>
  <si>
    <t>Information2</t>
  </si>
  <si>
    <t>Core Vendor #</t>
  </si>
  <si>
    <t xml:space="preserve">Fund </t>
  </si>
  <si>
    <t xml:space="preserve">Department </t>
  </si>
  <si>
    <t xml:space="preserve">Activity Code </t>
  </si>
  <si>
    <t xml:space="preserve">Invoice Review Signature </t>
  </si>
  <si>
    <t xml:space="preserve">Invoice Review Date </t>
  </si>
  <si>
    <t xml:space="preserve">Itemized Expenditures </t>
  </si>
  <si>
    <t xml:space="preserve">Coding </t>
  </si>
  <si>
    <t>[1935-TRVL]</t>
  </si>
  <si>
    <t xml:space="preserve">Org Unit &amp; Location </t>
  </si>
  <si>
    <t>Interpreting</t>
  </si>
  <si>
    <t>Row Labels</t>
  </si>
  <si>
    <t>(blank)</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</si>
  <si>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</si>
  <si>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</si>
  <si>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</si>
  <si>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</si>
  <si>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</si>
  <si>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</si>
  <si>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</si>
  <si>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</si>
  <si>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</si>
  <si>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</si>
  <si>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</si>
  <si>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</si>
  <si>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</si>
  <si>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</si>
  <si>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</si>
  <si>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</si>
  <si>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</si>
  <si>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</si>
  <si>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</si>
  <si>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</si>
  <si>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</si>
  <si>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</si>
  <si>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</si>
  <si>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</si>
  <si>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</si>
  <si>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</si>
  <si>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</si>
  <si>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</si>
  <si>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</si>
  <si>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</si>
  <si>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</si>
  <si>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</si>
  <si>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</si>
  <si>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</si>
  <si>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Lincoln Combined Court: 18TC . LINC</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</si>
  <si>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</si>
  <si>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</si>
  <si>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</si>
  <si>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</si>
  <si>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</si>
  <si>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</si>
  <si>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</si>
  <si>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</si>
  <si>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</si>
  <si>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</si>
  <si>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Travel Time (1935)</t>
  </si>
  <si>
    <t>Mileage (2523)</t>
  </si>
  <si>
    <t>Interpreting Time (1935)</t>
  </si>
  <si>
    <t>23rd - Douglas Combined Court: 23TC . DOUG</t>
  </si>
  <si>
    <t>23rd - Elbert Combined Court: 23TC . ELBE</t>
  </si>
  <si>
    <t>23th - Lincoln Combined Court: 23TC . LINC</t>
  </si>
  <si>
    <t>23rd - Probation: 23PB . DOUG</t>
  </si>
  <si>
    <t>FY26</t>
  </si>
  <si>
    <t>23rd - Probation: 23PB . ELBE</t>
  </si>
  <si>
    <t>23th - Probation: 23PB . LINC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</si>
</sst>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m\ d\,\ yyyy;@"/>
    <numFmt numFmtId="165" formatCode="[$-409]d\-mmm\-yy;@"/>
    <numFmt numFmtId="166" formatCode="[$-409]h:mm\ AM/PM;@"/>
    <numFmt numFmtId="167" formatCode="&quot;$&quot;#,##0.00"/>
  </numFmts>
  <fonts count="44"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2"/>
      <color rgb="FF454545"/>
      <name val="Arial"/>
      <family val="2"/>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
      <sz val="11"/>
      <color theme="1"/>
      <name val="Calibri"/>
      <family val="2"/>
      <scheme val="minor"/>
    </font>
    <font>
      <b/>
      <sz val="14"/>
      <color rgb="FF0F7BB1"/>
      <name val="Calibri"/>
      <family val="2"/>
      <scheme val="minor"/>
    </font>
    <font>
      <sz val="11"/>
      <color rgb="FF000000"/>
      <name val="Calibri"/>
      <family val="2"/>
    </font>
  </fonts>
  <fills count="7">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rgb="FFDBE5F1"/>
        <bgColor indexed="64"/>
      </patternFill>
    </fill>
    <fill>
      <patternFill patternType="solid">
        <fgColor theme="5" tint="0.79998168889431442"/>
        <bgColor indexed="64"/>
      </patternFill>
    </fill>
    <fill>
      <patternFill patternType="solid">
        <fgColor theme="0"/>
        <bgColor indexed="64"/>
      </patternFill>
    </fill>
  </fills>
  <borders count="75">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bottom style="double">
        <color rgb="FF000099"/>
      </bottom>
      <diagonal/>
    </border>
    <border>
      <left style="double">
        <color rgb="FF000099"/>
      </left>
      <right style="double">
        <color rgb="FF000099"/>
      </right>
      <top style="double">
        <color rgb="FF000099"/>
      </top>
      <bottom style="double">
        <color rgb="FF000099"/>
      </bottom>
      <diagonal/>
    </border>
    <border>
      <left/>
      <right style="double">
        <color rgb="FF000099"/>
      </right>
      <top style="thin">
        <color indexed="55"/>
      </top>
      <bottom style="double">
        <color rgb="FF000099"/>
      </bottom>
      <diagonal/>
    </border>
    <border>
      <left/>
      <right/>
      <top/>
      <bottom style="medium">
        <color rgb="FF000099"/>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
      <left style="double">
        <color rgb="FF000099"/>
      </left>
      <right style="double">
        <color rgb="FF000099"/>
      </right>
      <top style="double">
        <color rgb="FF000099"/>
      </top>
      <bottom style="thin">
        <color theme="0" tint="-0.34998626667073579"/>
      </bottom>
      <diagonal/>
    </border>
    <border>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double">
        <color rgb="FF000099"/>
      </bottom>
      <diagonal/>
    </border>
    <border>
      <left style="double">
        <color rgb="FF000099"/>
      </left>
      <right/>
      <top style="thin">
        <color theme="0" tint="-0.34998626667073579"/>
      </top>
      <bottom style="thin">
        <color theme="0" tint="-0.34998626667073579"/>
      </bottom>
      <diagonal/>
    </border>
    <border>
      <left/>
      <right/>
      <top style="thin">
        <color indexed="55"/>
      </top>
      <bottom style="thin">
        <color indexed="55"/>
      </bottom>
      <diagonal/>
    </border>
    <border>
      <left/>
      <right style="double">
        <color rgb="FF000099"/>
      </right>
      <top style="thin">
        <color indexed="55"/>
      </top>
      <bottom style="thin">
        <color indexed="55"/>
      </bottom>
      <diagonal/>
    </border>
    <border>
      <left style="double">
        <color rgb="FF000099"/>
      </left>
      <right style="double">
        <color rgb="FF000099"/>
      </right>
      <top style="thin">
        <color indexed="55"/>
      </top>
      <bottom style="double">
        <color rgb="FF000099"/>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3" fillId="0" borderId="0" applyNumberFormat="0" applyFill="0" applyBorder="0" applyAlignment="0" applyProtection="0"/>
    <xf numFmtId="0" fontId="41" fillId="0" borderId="0">
      <alignment horizontal="left" wrapText="1"/>
    </xf>
  </cellStyleXfs>
  <cellXfs count="195">
    <xf numFmtId="0" fontId="0" fillId="0" borderId="0" xfId="0"/>
    <xf numFmtId="0" fontId="11" fillId="0" borderId="0" xfId="0" applyFont="1" applyAlignment="1">
      <alignment vertical="top"/>
    </xf>
    <xf numFmtId="0" fontId="12" fillId="0" borderId="0" xfId="0" applyFont="1" applyAlignment="1">
      <alignment vertical="top"/>
    </xf>
    <xf numFmtId="0" fontId="13" fillId="0" borderId="0" xfId="0" applyFont="1"/>
    <xf numFmtId="0" fontId="11"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4" fillId="0" borderId="0" xfId="0" applyFont="1" applyAlignment="1">
      <alignment horizontal="left" vertical="center" indent="1"/>
    </xf>
    <xf numFmtId="0" fontId="15" fillId="0" borderId="0" xfId="3" applyFont="1"/>
    <xf numFmtId="0" fontId="16" fillId="0" borderId="0" xfId="3" applyFont="1"/>
    <xf numFmtId="44" fontId="16" fillId="0" borderId="0" xfId="2" applyFont="1"/>
    <xf numFmtId="0" fontId="17" fillId="0" borderId="0" xfId="3" applyFont="1" applyAlignment="1">
      <alignment horizontal="right"/>
    </xf>
    <xf numFmtId="0" fontId="18" fillId="0" borderId="0" xfId="3" applyFont="1" applyAlignment="1">
      <alignment vertical="center"/>
    </xf>
    <xf numFmtId="0" fontId="18" fillId="0" borderId="0" xfId="3" applyFont="1"/>
    <xf numFmtId="164" fontId="19" fillId="0" borderId="0" xfId="3" applyNumberFormat="1" applyFont="1" applyAlignment="1">
      <alignment horizontal="left" vertical="center" indent="2"/>
    </xf>
    <xf numFmtId="0" fontId="18" fillId="0" borderId="9" xfId="3" applyFont="1" applyBorder="1" applyAlignment="1" applyProtection="1">
      <alignment horizontal="left" indent="1"/>
      <protection locked="0"/>
    </xf>
    <xf numFmtId="0" fontId="18" fillId="0" borderId="9" xfId="3" applyFont="1" applyBorder="1" applyAlignment="1">
      <alignment horizontal="left" indent="1"/>
    </xf>
    <xf numFmtId="0" fontId="19" fillId="0" borderId="0" xfId="3" applyFont="1" applyAlignment="1">
      <alignment vertical="center"/>
    </xf>
    <xf numFmtId="0" fontId="19" fillId="0" borderId="0" xfId="3" applyFont="1" applyAlignment="1">
      <alignment horizontal="left" vertical="center" indent="2"/>
    </xf>
    <xf numFmtId="164" fontId="18" fillId="0" borderId="9" xfId="3" applyNumberFormat="1" applyFont="1" applyBorder="1" applyAlignment="1">
      <alignment horizontal="left" indent="1"/>
    </xf>
    <xf numFmtId="0" fontId="18" fillId="0" borderId="10" xfId="3" applyFont="1" applyBorder="1" applyAlignment="1">
      <alignment horizontal="left" indent="1"/>
    </xf>
    <xf numFmtId="0" fontId="20" fillId="0" borderId="0" xfId="3" applyFont="1" applyAlignment="1">
      <alignment vertical="center"/>
    </xf>
    <xf numFmtId="0" fontId="21" fillId="0" borderId="0" xfId="3" applyFont="1" applyAlignment="1">
      <alignment horizontal="left" vertical="center" indent="1"/>
    </xf>
    <xf numFmtId="0" fontId="21" fillId="0" borderId="0" xfId="3" applyFont="1" applyAlignment="1">
      <alignment vertical="center"/>
    </xf>
    <xf numFmtId="0" fontId="19" fillId="0" borderId="0" xfId="3" applyFont="1"/>
    <xf numFmtId="0" fontId="16" fillId="0" borderId="0" xfId="3" applyFont="1" applyAlignment="1">
      <alignment vertical="center"/>
    </xf>
    <xf numFmtId="0" fontId="19" fillId="0" borderId="0" xfId="3" applyFont="1" applyAlignment="1">
      <alignment horizontal="center" vertical="center"/>
    </xf>
    <xf numFmtId="44" fontId="23" fillId="0" borderId="0" xfId="2" applyFont="1" applyBorder="1" applyAlignment="1">
      <alignment horizontal="right" vertical="center"/>
    </xf>
    <xf numFmtId="44" fontId="22" fillId="3" borderId="53" xfId="2" applyFont="1" applyFill="1" applyBorder="1" applyAlignment="1">
      <alignment horizontal="left" vertical="center"/>
    </xf>
    <xf numFmtId="0" fontId="5" fillId="4" borderId="11" xfId="3" applyFont="1" applyFill="1" applyBorder="1" applyAlignment="1" applyProtection="1">
      <alignment vertical="center"/>
      <protection locked="0"/>
    </xf>
    <xf numFmtId="0" fontId="5" fillId="0" borderId="12"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2" xfId="3" applyFont="1" applyBorder="1" applyAlignment="1" applyProtection="1">
      <alignment horizontal="center" vertical="center" wrapText="1"/>
      <protection locked="0"/>
    </xf>
    <xf numFmtId="0" fontId="5" fillId="0" borderId="14" xfId="3" applyFont="1" applyBorder="1" applyAlignment="1" applyProtection="1">
      <alignment horizontal="center" vertical="center"/>
      <protection locked="0"/>
    </xf>
    <xf numFmtId="0" fontId="5" fillId="4" borderId="15" xfId="3" applyFont="1" applyFill="1" applyBorder="1" applyAlignment="1" applyProtection="1">
      <alignment vertical="center"/>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6" xfId="3" applyFont="1" applyBorder="1" applyAlignment="1" applyProtection="1">
      <alignment horizontal="center" vertical="center" wrapText="1"/>
      <protection locked="0"/>
    </xf>
    <xf numFmtId="0" fontId="5" fillId="0" borderId="18" xfId="3" applyFont="1" applyBorder="1" applyAlignment="1" applyProtection="1">
      <alignment horizontal="center" vertical="center"/>
      <protection locked="0"/>
    </xf>
    <xf numFmtId="0" fontId="5" fillId="4" borderId="19" xfId="3" applyFont="1" applyFill="1" applyBorder="1" applyAlignment="1" applyProtection="1">
      <alignment vertical="center"/>
      <protection locked="0"/>
    </xf>
    <xf numFmtId="0" fontId="5" fillId="0" borderId="20"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20" xfId="3" applyFont="1" applyBorder="1" applyAlignment="1" applyProtection="1">
      <alignment horizontal="center" vertical="center" wrapText="1"/>
      <protection locked="0"/>
    </xf>
    <xf numFmtId="0" fontId="5" fillId="0" borderId="22" xfId="3" applyFont="1" applyBorder="1" applyAlignment="1" applyProtection="1">
      <alignment horizontal="center" vertical="center"/>
      <protection locked="0"/>
    </xf>
    <xf numFmtId="0" fontId="11" fillId="0" borderId="23" xfId="0" applyFont="1" applyBorder="1" applyAlignment="1" applyProtection="1">
      <alignment vertical="center"/>
      <protection locked="0"/>
    </xf>
    <xf numFmtId="0" fontId="1" fillId="0" borderId="0" xfId="3"/>
    <xf numFmtId="0" fontId="24" fillId="0" borderId="0" xfId="3" applyFont="1"/>
    <xf numFmtId="49" fontId="1" fillId="0" borderId="0" xfId="3" applyNumberFormat="1"/>
    <xf numFmtId="49" fontId="1" fillId="0" borderId="0" xfId="3" quotePrefix="1" applyNumberFormat="1"/>
    <xf numFmtId="165" fontId="19" fillId="0" borderId="66" xfId="3" applyNumberFormat="1" applyFont="1" applyBorder="1" applyProtection="1">
      <protection locked="0"/>
    </xf>
    <xf numFmtId="165" fontId="19" fillId="0" borderId="0" xfId="3" applyNumberFormat="1" applyFont="1" applyProtection="1">
      <protection locked="0"/>
    </xf>
    <xf numFmtId="0" fontId="19" fillId="0" borderId="64" xfId="3" applyFont="1" applyBorder="1" applyAlignment="1">
      <alignment horizontal="left" vertical="top" wrapText="1"/>
    </xf>
    <xf numFmtId="0" fontId="19" fillId="0" borderId="55" xfId="3" applyFont="1" applyBorder="1" applyAlignment="1">
      <alignment horizontal="left" vertical="top" wrapText="1"/>
    </xf>
    <xf numFmtId="0" fontId="18" fillId="0" borderId="0" xfId="3" applyFont="1" applyAlignment="1">
      <alignment horizontal="right"/>
    </xf>
    <xf numFmtId="0" fontId="26" fillId="0" borderId="0" xfId="3" applyFont="1" applyAlignment="1">
      <alignment horizontal="right"/>
    </xf>
    <xf numFmtId="164" fontId="18"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40" xfId="3" applyFont="1" applyFill="1" applyBorder="1" applyAlignment="1">
      <alignment horizontal="center" vertical="center" wrapText="1"/>
    </xf>
    <xf numFmtId="0" fontId="6" fillId="2" borderId="41" xfId="3" applyFont="1" applyFill="1" applyBorder="1" applyAlignment="1">
      <alignment horizontal="center" vertical="center" wrapText="1"/>
    </xf>
    <xf numFmtId="0" fontId="6" fillId="2" borderId="42" xfId="3" applyFont="1" applyFill="1" applyBorder="1" applyAlignment="1">
      <alignment horizontal="center" vertical="center" wrapText="1"/>
    </xf>
    <xf numFmtId="0" fontId="6" fillId="2" borderId="43"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19" fillId="0" borderId="64" xfId="3" applyFont="1" applyBorder="1" applyAlignment="1">
      <alignment horizontal="left" vertical="top"/>
    </xf>
    <xf numFmtId="0" fontId="19" fillId="0" borderId="0" xfId="3" applyFont="1" applyAlignment="1">
      <alignment horizontal="left" vertical="top"/>
    </xf>
    <xf numFmtId="0" fontId="19" fillId="0" borderId="0" xfId="3" applyFont="1" applyAlignment="1">
      <alignment horizontal="left" vertical="top" wrapText="1"/>
    </xf>
    <xf numFmtId="44" fontId="22" fillId="3" borderId="0" xfId="2" applyFont="1" applyFill="1" applyBorder="1" applyAlignment="1">
      <alignment horizontal="left" vertical="center"/>
    </xf>
    <xf numFmtId="0" fontId="31" fillId="0" borderId="0" xfId="3" applyFont="1"/>
    <xf numFmtId="0" fontId="0" fillId="0" borderId="0" xfId="0" applyAlignment="1">
      <alignment vertical="center"/>
    </xf>
    <xf numFmtId="0" fontId="0" fillId="0" borderId="0" xfId="0" applyAlignment="1">
      <alignment horizontal="left" wrapText="1"/>
    </xf>
    <xf numFmtId="0" fontId="34" fillId="0" borderId="0" xfId="0" applyFont="1" applyAlignment="1">
      <alignment horizontal="left"/>
    </xf>
    <xf numFmtId="0" fontId="35" fillId="0" borderId="0" xfId="0" applyFont="1" applyAlignment="1">
      <alignment horizontal="left"/>
    </xf>
    <xf numFmtId="0" fontId="0" fillId="0" borderId="0" xfId="0" applyAlignment="1">
      <alignment horizontal="left"/>
    </xf>
    <xf numFmtId="0" fontId="36" fillId="0" borderId="0" xfId="0" applyFont="1" applyAlignment="1">
      <alignment horizontal="left"/>
    </xf>
    <xf numFmtId="0" fontId="38" fillId="0" borderId="0" xfId="0" applyFont="1" applyAlignment="1">
      <alignment horizontal="left"/>
    </xf>
    <xf numFmtId="0" fontId="3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8" fillId="0" borderId="46" xfId="3" applyNumberFormat="1" applyFont="1" applyBorder="1" applyAlignment="1" applyProtection="1">
      <alignment horizontal="center" vertical="center"/>
      <protection locked="0"/>
    </xf>
    <xf numFmtId="0" fontId="18" fillId="0" borderId="44" xfId="3" applyFont="1" applyBorder="1" applyAlignment="1" applyProtection="1">
      <alignment horizontal="center" vertical="center" wrapText="1"/>
      <protection locked="0"/>
    </xf>
    <xf numFmtId="166" fontId="18" fillId="0" borderId="44" xfId="3" applyNumberFormat="1" applyFont="1" applyBorder="1" applyAlignment="1" applyProtection="1">
      <alignment horizontal="center" vertical="center"/>
      <protection locked="0"/>
    </xf>
    <xf numFmtId="0" fontId="18" fillId="0" borderId="44" xfId="3" applyFont="1" applyBorder="1" applyAlignment="1" applyProtection="1">
      <alignment horizontal="center" vertical="center"/>
      <protection locked="0"/>
    </xf>
    <xf numFmtId="166" fontId="18" fillId="0" borderId="45" xfId="3" applyNumberFormat="1" applyFont="1" applyBorder="1" applyAlignment="1" applyProtection="1">
      <alignment horizontal="center" vertical="center"/>
      <protection locked="0"/>
    </xf>
    <xf numFmtId="0" fontId="26" fillId="3" borderId="46" xfId="3" applyFont="1" applyFill="1" applyBorder="1" applyAlignment="1">
      <alignment horizontal="center" vertical="center"/>
    </xf>
    <xf numFmtId="44" fontId="18" fillId="0" borderId="45" xfId="2" applyFont="1" applyBorder="1" applyAlignment="1" applyProtection="1">
      <alignment horizontal="left" vertical="center"/>
    </xf>
    <xf numFmtId="44" fontId="26" fillId="3" borderId="47" xfId="2" applyFont="1" applyFill="1" applyBorder="1" applyAlignment="1">
      <alignment horizontal="left" vertical="center"/>
    </xf>
    <xf numFmtId="0" fontId="18" fillId="0" borderId="46" xfId="3" applyFont="1" applyBorder="1" applyAlignment="1" applyProtection="1">
      <alignment horizontal="center" vertical="center"/>
      <protection locked="0"/>
    </xf>
    <xf numFmtId="1" fontId="18" fillId="0" borderId="46" xfId="2" applyNumberFormat="1" applyFont="1" applyBorder="1" applyAlignment="1" applyProtection="1">
      <alignment horizontal="center" vertical="center"/>
      <protection locked="0"/>
    </xf>
    <xf numFmtId="44" fontId="18" fillId="3" borderId="45" xfId="2" applyFont="1" applyFill="1" applyBorder="1" applyAlignment="1" applyProtection="1">
      <alignment horizontal="center" vertical="center"/>
    </xf>
    <xf numFmtId="44" fontId="26" fillId="3" borderId="48" xfId="2" applyFont="1" applyFill="1" applyBorder="1" applyAlignment="1">
      <alignment vertical="center"/>
    </xf>
    <xf numFmtId="44" fontId="26" fillId="3" borderId="48" xfId="2" applyFont="1" applyFill="1" applyBorder="1" applyAlignment="1">
      <alignment horizontal="left" vertical="center"/>
    </xf>
    <xf numFmtId="165" fontId="18" fillId="5" borderId="66" xfId="3" applyNumberFormat="1" applyFont="1" applyFill="1" applyBorder="1" applyAlignment="1" applyProtection="1">
      <alignment horizontal="center"/>
      <protection locked="0"/>
    </xf>
    <xf numFmtId="0" fontId="39" fillId="5" borderId="0" xfId="0" applyFont="1" applyFill="1" applyAlignment="1">
      <alignment horizontal="center" wrapText="1"/>
    </xf>
    <xf numFmtId="0" fontId="18" fillId="6" borderId="46" xfId="3" applyFont="1" applyFill="1" applyBorder="1" applyAlignment="1" applyProtection="1">
      <alignment horizontal="center" vertical="center"/>
      <protection locked="0"/>
    </xf>
    <xf numFmtId="44" fontId="18" fillId="6" borderId="45" xfId="2" applyFont="1" applyFill="1" applyBorder="1" applyAlignment="1" applyProtection="1">
      <alignment horizontal="left" vertical="center"/>
    </xf>
    <xf numFmtId="44" fontId="26" fillId="3" borderId="47" xfId="2" applyFont="1" applyFill="1" applyBorder="1" applyAlignment="1">
      <alignment horizontal="left" vertical="center" wrapText="1"/>
    </xf>
    <xf numFmtId="1" fontId="18" fillId="6" borderId="46" xfId="2" applyNumberFormat="1" applyFont="1" applyFill="1" applyBorder="1" applyAlignment="1" applyProtection="1">
      <alignment horizontal="center" vertical="center"/>
      <protection locked="0"/>
    </xf>
    <xf numFmtId="165" fontId="18" fillId="0" borderId="49" xfId="3" applyNumberFormat="1" applyFont="1" applyBorder="1" applyAlignment="1" applyProtection="1">
      <alignment horizontal="center" vertical="center"/>
      <protection locked="0"/>
    </xf>
    <xf numFmtId="0" fontId="18" fillId="0" borderId="50" xfId="3" applyFont="1" applyBorder="1" applyAlignment="1" applyProtection="1">
      <alignment horizontal="center" vertical="center"/>
      <protection locked="0"/>
    </xf>
    <xf numFmtId="166" fontId="18" fillId="0" borderId="50" xfId="3" applyNumberFormat="1" applyFont="1" applyBorder="1" applyAlignment="1" applyProtection="1">
      <alignment horizontal="center" vertical="center"/>
      <protection locked="0"/>
    </xf>
    <xf numFmtId="166" fontId="18" fillId="0" borderId="51" xfId="3" applyNumberFormat="1" applyFont="1" applyBorder="1" applyAlignment="1" applyProtection="1">
      <alignment horizontal="center" vertical="center"/>
      <protection locked="0"/>
    </xf>
    <xf numFmtId="44" fontId="18" fillId="0" borderId="51" xfId="2" applyFont="1" applyBorder="1" applyAlignment="1" applyProtection="1">
      <alignment horizontal="left" vertical="center"/>
    </xf>
    <xf numFmtId="0" fontId="40" fillId="5" borderId="0" xfId="0" applyFont="1" applyFill="1" applyAlignment="1">
      <alignment horizontal="center"/>
    </xf>
    <xf numFmtId="0" fontId="18" fillId="0" borderId="64" xfId="3" applyFont="1" applyBorder="1" applyAlignment="1">
      <alignment horizontal="left" vertical="top" wrapText="1"/>
    </xf>
    <xf numFmtId="44" fontId="26" fillId="3" borderId="53" xfId="2" applyFont="1" applyFill="1" applyBorder="1" applyAlignment="1">
      <alignment horizontal="left" vertical="center"/>
    </xf>
    <xf numFmtId="0" fontId="36" fillId="0" borderId="0" xfId="5" applyFont="1" applyAlignment="1" applyProtection="1">
      <alignment horizontal="left"/>
      <protection locked="0"/>
    </xf>
    <xf numFmtId="0" fontId="41" fillId="0" borderId="0" xfId="5">
      <alignment horizontal="left" wrapText="1"/>
    </xf>
    <xf numFmtId="0" fontId="30" fillId="0" borderId="0" xfId="5" applyFont="1">
      <alignment horizontal="left" wrapText="1"/>
    </xf>
    <xf numFmtId="14" fontId="41" fillId="0" borderId="0" xfId="5" applyNumberFormat="1">
      <alignment horizontal="left" wrapText="1"/>
    </xf>
    <xf numFmtId="0" fontId="42" fillId="0" borderId="0" xfId="5" applyFont="1" applyAlignment="1">
      <alignment horizontal="left"/>
    </xf>
    <xf numFmtId="0" fontId="0" fillId="0" borderId="0" xfId="0" pivotButton="1"/>
    <xf numFmtId="0" fontId="18" fillId="0" borderId="0" xfId="3" applyFont="1" applyAlignment="1" applyProtection="1">
      <alignment horizontal="left" indent="1"/>
      <protection locked="0"/>
    </xf>
    <xf numFmtId="0" fontId="0" fillId="0" borderId="0" xfId="5" applyFont="1">
      <alignment horizontal="left" wrapText="1"/>
    </xf>
    <xf numFmtId="44" fontId="18" fillId="0" borderId="68" xfId="2" applyFont="1" applyBorder="1" applyAlignment="1" applyProtection="1">
      <alignment horizontal="left" vertical="center"/>
      <protection locked="0"/>
    </xf>
    <xf numFmtId="0" fontId="26" fillId="3" borderId="67" xfId="3" applyFont="1" applyFill="1" applyBorder="1" applyAlignment="1">
      <alignment horizontal="center" vertical="center"/>
    </xf>
    <xf numFmtId="0" fontId="26" fillId="3" borderId="69" xfId="3" applyFont="1" applyFill="1" applyBorder="1" applyAlignment="1">
      <alignment horizontal="center" vertical="center"/>
    </xf>
    <xf numFmtId="0" fontId="26" fillId="3" borderId="70" xfId="3" applyFont="1" applyFill="1" applyBorder="1" applyAlignment="1">
      <alignment horizontal="center" vertical="center"/>
    </xf>
    <xf numFmtId="0" fontId="18" fillId="0" borderId="71" xfId="3" applyFont="1" applyBorder="1" applyAlignment="1" applyProtection="1">
      <alignment horizontal="center" vertical="center"/>
      <protection locked="0"/>
    </xf>
    <xf numFmtId="44" fontId="18" fillId="3" borderId="67" xfId="2" applyFont="1" applyFill="1" applyBorder="1" applyAlignment="1" applyProtection="1">
      <alignment horizontal="left" vertical="center"/>
    </xf>
    <xf numFmtId="44" fontId="18" fillId="3" borderId="69" xfId="2" applyFont="1" applyFill="1" applyBorder="1" applyAlignment="1" applyProtection="1">
      <alignment horizontal="left" vertical="center"/>
    </xf>
    <xf numFmtId="0" fontId="43" fillId="0" borderId="0" xfId="0" applyFont="1" applyAlignment="1">
      <alignment vertical="center"/>
    </xf>
    <xf numFmtId="44" fontId="18" fillId="3" borderId="51" xfId="2" applyFont="1" applyFill="1" applyBorder="1" applyAlignment="1" applyProtection="1">
      <alignment horizontal="left" vertical="center"/>
    </xf>
    <xf numFmtId="44" fontId="26" fillId="3" borderId="74" xfId="2" applyFont="1" applyFill="1" applyBorder="1" applyAlignment="1">
      <alignment vertical="center"/>
    </xf>
    <xf numFmtId="0" fontId="39" fillId="5" borderId="72" xfId="0" applyFont="1" applyFill="1" applyBorder="1" applyAlignment="1">
      <alignment horizontal="center" wrapText="1"/>
    </xf>
    <xf numFmtId="0" fontId="39" fillId="5" borderId="73" xfId="0" applyFont="1" applyFill="1" applyBorder="1" applyAlignment="1">
      <alignment horizontal="center" wrapText="1"/>
    </xf>
    <xf numFmtId="0" fontId="26" fillId="0" borderId="9" xfId="3" applyFont="1" applyBorder="1" applyAlignment="1">
      <alignment horizontal="left" indent="1"/>
    </xf>
    <xf numFmtId="0" fontId="18" fillId="0" borderId="10" xfId="3" applyFont="1" applyBorder="1" applyAlignment="1" applyProtection="1">
      <alignment horizontal="left" indent="1"/>
      <protection locked="0"/>
    </xf>
    <xf numFmtId="0" fontId="27" fillId="0" borderId="0" xfId="3" applyFont="1" applyAlignment="1">
      <alignment horizontal="center"/>
    </xf>
    <xf numFmtId="0" fontId="28" fillId="0" borderId="0" xfId="3" applyFont="1" applyAlignment="1">
      <alignment horizontal="center"/>
    </xf>
    <xf numFmtId="0" fontId="29" fillId="0" borderId="10" xfId="3" applyFont="1" applyBorder="1" applyAlignment="1">
      <alignment horizontal="center" vertical="center"/>
    </xf>
    <xf numFmtId="0" fontId="18" fillId="0" borderId="0" xfId="3" applyFont="1" applyAlignment="1">
      <alignment horizontal="right"/>
    </xf>
    <xf numFmtId="0" fontId="18" fillId="0" borderId="9" xfId="3" applyFont="1" applyBorder="1" applyAlignment="1" applyProtection="1">
      <alignment horizontal="left" indent="1"/>
      <protection locked="0"/>
    </xf>
    <xf numFmtId="0" fontId="26" fillId="0" borderId="0" xfId="3" applyFont="1" applyAlignment="1">
      <alignment horizontal="right"/>
    </xf>
    <xf numFmtId="0" fontId="26" fillId="0" borderId="24" xfId="3" applyFont="1" applyBorder="1" applyAlignment="1">
      <alignment horizontal="right"/>
    </xf>
    <xf numFmtId="0" fontId="18" fillId="0" borderId="0" xfId="3" applyFont="1" applyAlignment="1" applyProtection="1">
      <alignment horizontal="left" indent="1"/>
      <protection locked="0"/>
    </xf>
    <xf numFmtId="0" fontId="25" fillId="3" borderId="56" xfId="3" applyFont="1" applyFill="1" applyBorder="1" applyAlignment="1">
      <alignment horizontal="center" vertical="center" wrapText="1"/>
    </xf>
    <xf numFmtId="0" fontId="25" fillId="3" borderId="57" xfId="3" applyFont="1" applyFill="1" applyBorder="1" applyAlignment="1">
      <alignment horizontal="center" vertical="center" wrapText="1"/>
    </xf>
    <xf numFmtId="0" fontId="25" fillId="3" borderId="64" xfId="3" applyFont="1" applyFill="1" applyBorder="1" applyAlignment="1">
      <alignment horizontal="center" vertical="center" wrapText="1"/>
    </xf>
    <xf numFmtId="0" fontId="25" fillId="3" borderId="65" xfId="3" applyFont="1" applyFill="1" applyBorder="1" applyAlignment="1">
      <alignment horizontal="center" vertical="center" wrapText="1"/>
    </xf>
    <xf numFmtId="0" fontId="25" fillId="3" borderId="60" xfId="3" applyFont="1" applyFill="1" applyBorder="1" applyAlignment="1">
      <alignment horizontal="center" vertical="center" wrapText="1"/>
    </xf>
    <xf numFmtId="0" fontId="25" fillId="3" borderId="61" xfId="3" applyFont="1" applyFill="1" applyBorder="1" applyAlignment="1">
      <alignment horizontal="center" vertical="center" wrapText="1"/>
    </xf>
    <xf numFmtId="0" fontId="33" fillId="0" borderId="9" xfId="4" applyBorder="1" applyAlignment="1" applyProtection="1">
      <alignment horizontal="left" indent="1"/>
      <protection locked="0"/>
    </xf>
    <xf numFmtId="0" fontId="25" fillId="3" borderId="63" xfId="3" applyFont="1" applyFill="1" applyBorder="1" applyAlignment="1">
      <alignment horizontal="center" vertical="center" wrapText="1"/>
    </xf>
    <xf numFmtId="0" fontId="25" fillId="3" borderId="52" xfId="3" applyFont="1" applyFill="1" applyBorder="1" applyAlignment="1">
      <alignment horizontal="center" vertical="center" wrapText="1"/>
    </xf>
    <xf numFmtId="0" fontId="25" fillId="3" borderId="58" xfId="3" applyFont="1" applyFill="1" applyBorder="1" applyAlignment="1">
      <alignment horizontal="center" vertical="center" wrapText="1"/>
    </xf>
    <xf numFmtId="0" fontId="25" fillId="3" borderId="59" xfId="3" applyFont="1" applyFill="1" applyBorder="1" applyAlignment="1">
      <alignment horizontal="center" vertical="center" wrapText="1"/>
    </xf>
    <xf numFmtId="0" fontId="25" fillId="3" borderId="62" xfId="3" applyFont="1" applyFill="1" applyBorder="1" applyAlignment="1">
      <alignment horizontal="center" vertical="center" wrapText="1"/>
    </xf>
    <xf numFmtId="0" fontId="25" fillId="3" borderId="54" xfId="3" applyFont="1" applyFill="1" applyBorder="1" applyAlignment="1">
      <alignment horizontal="center" vertical="center" wrapText="1"/>
    </xf>
    <xf numFmtId="0" fontId="5" fillId="0" borderId="25" xfId="3" applyFont="1" applyBorder="1" applyAlignment="1" applyProtection="1">
      <alignment horizontal="center" vertical="center" wrapText="1"/>
      <protection locked="0"/>
    </xf>
    <xf numFmtId="0" fontId="5" fillId="0" borderId="26" xfId="3" applyFont="1" applyBorder="1" applyAlignment="1" applyProtection="1">
      <alignment horizontal="center" vertical="center" wrapText="1"/>
      <protection locked="0"/>
    </xf>
    <xf numFmtId="0" fontId="4" fillId="2" borderId="30"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31" xfId="3" applyFont="1" applyFill="1" applyBorder="1" applyAlignment="1">
      <alignment horizontal="center" vertical="center"/>
    </xf>
    <xf numFmtId="0" fontId="4" fillId="2" borderId="32"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3" xfId="3" applyFont="1" applyFill="1" applyBorder="1" applyAlignment="1">
      <alignment horizontal="center" vertical="center"/>
    </xf>
    <xf numFmtId="0" fontId="4" fillId="0" borderId="24" xfId="3" applyFont="1" applyBorder="1" applyAlignment="1" applyProtection="1">
      <alignment horizontal="left" vertical="center" wrapText="1"/>
      <protection locked="0"/>
    </xf>
    <xf numFmtId="0" fontId="4" fillId="0" borderId="31"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3"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30" xfId="3" applyFont="1" applyBorder="1" applyAlignment="1" applyProtection="1">
      <alignment horizontal="center" vertical="center"/>
      <protection locked="0"/>
    </xf>
    <xf numFmtId="0" fontId="4" fillId="0" borderId="24" xfId="3" applyFont="1" applyBorder="1" applyAlignment="1" applyProtection="1">
      <alignment horizontal="center" vertical="center"/>
      <protection locked="0"/>
    </xf>
    <xf numFmtId="0" fontId="4" fillId="0" borderId="31" xfId="3" applyFont="1" applyBorder="1" applyAlignment="1" applyProtection="1">
      <alignment horizontal="center" vertical="center"/>
      <protection locked="0"/>
    </xf>
    <xf numFmtId="0" fontId="4" fillId="0" borderId="32"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3" xfId="3" applyFont="1" applyBorder="1" applyAlignment="1" applyProtection="1">
      <alignment horizontal="center" vertical="center"/>
      <protection locked="0"/>
    </xf>
    <xf numFmtId="0" fontId="4" fillId="0" borderId="24" xfId="3" applyFont="1" applyBorder="1" applyAlignment="1" applyProtection="1">
      <alignment horizontal="center" vertical="center" wrapText="1"/>
      <protection locked="0"/>
    </xf>
    <xf numFmtId="0" fontId="4" fillId="0" borderId="31"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xf numFmtId="0" fontId="5" fillId="0" borderId="34"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36" xfId="3" applyFont="1" applyBorder="1" applyAlignment="1" applyProtection="1">
      <alignment horizontal="center" vertical="center" wrapText="1"/>
      <protection locked="0"/>
    </xf>
    <xf numFmtId="0" fontId="5" fillId="0" borderId="37"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27" xfId="3" applyFont="1" applyBorder="1" applyAlignment="1">
      <alignment horizontal="center" vertical="center"/>
    </xf>
    <xf numFmtId="0" fontId="9" fillId="0" borderId="7" xfId="3" applyFont="1" applyBorder="1" applyAlignment="1">
      <alignment horizontal="center" vertical="center"/>
    </xf>
    <xf numFmtId="0" fontId="9" fillId="0" borderId="28" xfId="3" applyFont="1" applyBorder="1" applyAlignment="1">
      <alignment horizontal="center" vertical="center"/>
    </xf>
    <xf numFmtId="0" fontId="9" fillId="0" borderId="29" xfId="3" applyFont="1" applyBorder="1" applyAlignment="1">
      <alignment horizontal="center" vertical="center"/>
    </xf>
  </cellXfs>
  <cellStyles count="6">
    <cellStyle name="Comma 2" xfId="1" xr:uid="{00000000-0005-0000-0000-000000000000}"/>
    <cellStyle name="Currency 2" xfId="2" xr:uid="{00000000-0005-0000-0000-000001000000}"/>
    <cellStyle name="Hyperlink" xfId="4" builtinId="8"/>
    <cellStyle name="Normal" xfId="0" builtinId="0"/>
    <cellStyle name="Normal 2" xfId="3" xr:uid="{00000000-0005-0000-0000-000003000000}"/>
    <cellStyle name="Normal 3" xfId="5" xr:uid="{59327FD7-F552-415B-9501-ACA8919164CD}"/>
  </cellStyles>
  <dxfs count="7">
    <dxf>
      <alignment vertical="top" textRotation="0" wrapText="1" indent="0" justifyLastLine="0" shrinkToFit="0" readingOrder="0"/>
    </dxf>
    <dxf>
      <alignment horizontal="left" vertical="top" textRotation="0" wrapText="1" indent="0" justifyLastLine="0" shrinkToFit="0" readingOrder="0"/>
    </dxf>
    <dxf>
      <numFmt numFmtId="0" formatCode="General"/>
    </dxf>
    <dxf>
      <font>
        <b/>
      </font>
    </dxf>
    <dxf>
      <numFmt numFmtId="0" formatCode="General"/>
    </dxf>
    <dxf>
      <font>
        <b/>
      </font>
    </dxf>
    <dxf>
      <numFmt numFmtId="34" formatCode="_(&quot;$&quot;* #,##0.00_);_(&quot;$&quot;* \(#,##0.00\);_(&quot;$&quot;* &quot;-&quot;??_);_(@_)"/>
    </dxf>
  </dxfs>
  <tableStyles count="0" defaultTableStyle="TableStyleMedium2" defaultPivotStyle="PivotStyleLight16"/>
  <colors>
    <mruColors>
      <color rgb="FFED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743494</xdr:colOff>
      <xdr:row>4</xdr:row>
      <xdr:rowOff>287055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196850</xdr:colOff>
      <xdr:row>1</xdr:row>
      <xdr:rowOff>234950</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276995</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261860" y="39447"/>
          <a:ext cx="667291" cy="588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C9105273-4B1A-481C-A5BF-661E0B19F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82057D16-77E6-438C-80EA-C268ACF713B6}"/>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Invoice%20Templates\New%20Invoices%20FY%2024\OLA%20FY24%20Invoice%20-%20Multiple%20Locations%20by%20District_with%20BHO%20(01.02.2024).xlsx" TargetMode="External"/><Relationship Id="rId1" Type="http://schemas.openxmlformats.org/officeDocument/2006/relationships/externalLinkPath" Target="https://judcous-my.sharepoint.com/Invoice%20Templates/New%20Invoices%20FY%2024/OLA%20FY24%20Invoice%20-%20Multiple%20Locations%20by%20District_with%20BHO%20(01.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ulti-Location Invoice"/>
      <sheetName val="BHO Multi-Location Invoice "/>
      <sheetName val="Cover Sheet"/>
      <sheetName val="Sheet3"/>
      <sheetName val="Sheet1"/>
    </sheetNames>
    <sheetDataSet>
      <sheetData sheetId="0"/>
      <sheetData sheetId="1"/>
      <sheetData sheetId="2"/>
      <sheetData sheetId="3"/>
      <sheetData sheetId="4">
        <row r="6">
          <cell r="G6" t="str">
            <v>01st - Gilpin Combined Court: 01TC . GILP</v>
          </cell>
        </row>
        <row r="7">
          <cell r="G7" t="str">
            <v>01st - Jefferson Combined Court: 01TC . JEFF</v>
          </cell>
        </row>
        <row r="8">
          <cell r="G8" t="str">
            <v>01st - Probation: 01PB . JEFF</v>
          </cell>
        </row>
        <row r="9">
          <cell r="G9" t="str">
            <v>02nd - Denver District Court: 02TC . DENV</v>
          </cell>
        </row>
        <row r="10">
          <cell r="G10" t="str">
            <v>02nd - Denver Probate Court: 02TR . DENV</v>
          </cell>
        </row>
        <row r="11">
          <cell r="G11" t="str">
            <v>02nd - Probation - Denver Adult: 02PA . DENV</v>
          </cell>
        </row>
        <row r="12">
          <cell r="G12" t="str">
            <v>02nd - Probation - Denver Juvenile: 02PJ . DENV</v>
          </cell>
        </row>
        <row r="13">
          <cell r="G13" t="str">
            <v>02nd - Probation - Denver Juvenile TASC: 02PT . DENV</v>
          </cell>
        </row>
        <row r="14">
          <cell r="G14" t="str">
            <v>03rd - Huerfano Combined Court: 03TC . HUER</v>
          </cell>
        </row>
        <row r="15">
          <cell r="G15" t="str">
            <v>03rd - Las Animas Combined Court: 03TC . LASA</v>
          </cell>
        </row>
        <row r="16">
          <cell r="G16" t="str">
            <v>03rd - Probation : 03PB . LASA</v>
          </cell>
        </row>
        <row r="17">
          <cell r="G17" t="str">
            <v>04th - El Paso Combined Court: 04TC . ELPA</v>
          </cell>
        </row>
        <row r="18">
          <cell r="G18" t="str">
            <v>04th - Teller Combined Court: 04TC . TELL</v>
          </cell>
        </row>
        <row r="19">
          <cell r="G19" t="str">
            <v>04th - Probation: 04PB . ELPA</v>
          </cell>
        </row>
        <row r="20">
          <cell r="G20" t="str">
            <v>05th - Clear Creek Combined Court: 05TC . CLEA</v>
          </cell>
        </row>
        <row r="21">
          <cell r="G21" t="str">
            <v>05th - Eagle Combined Court: 05TC . EAGL</v>
          </cell>
        </row>
        <row r="22">
          <cell r="G22" t="str">
            <v>05th - Lake Combined Court: 05TC . LAKE</v>
          </cell>
        </row>
        <row r="23">
          <cell r="G23" t="str">
            <v>05th - Summit Combined Court: 05TC . SUMM</v>
          </cell>
        </row>
        <row r="24">
          <cell r="G24" t="str">
            <v>05th - Probation: 05PB . EAGL</v>
          </cell>
        </row>
        <row r="25">
          <cell r="G25" t="str">
            <v>06th - Archuleta Combined Court: 06TC . ARCH</v>
          </cell>
        </row>
        <row r="26">
          <cell r="G26" t="str">
            <v>06th - La Plata Combined Court: 06TC . LAPL</v>
          </cell>
        </row>
        <row r="27">
          <cell r="G27" t="str">
            <v>06th - San Juan Combined Court: 06TC . SANJ</v>
          </cell>
        </row>
        <row r="28">
          <cell r="G28" t="str">
            <v>06th - Probation: 06PB . LAPL</v>
          </cell>
        </row>
        <row r="29">
          <cell r="G29" t="str">
            <v>07th - Delta Combined Court: 07TC . DELT</v>
          </cell>
        </row>
        <row r="30">
          <cell r="G30" t="str">
            <v>07th - Gunnison Combined Court: 07TC . GUNN</v>
          </cell>
        </row>
        <row r="31">
          <cell r="G31" t="str">
            <v>07th - Hinsdale Combined Court: 07TC . HINS</v>
          </cell>
        </row>
        <row r="32">
          <cell r="G32" t="str">
            <v>07th - Montrose Combined Court: 07TC . MTRS</v>
          </cell>
        </row>
        <row r="33">
          <cell r="G33" t="str">
            <v>07th - Ouray Combined Court: 07TC . OURA</v>
          </cell>
        </row>
        <row r="34">
          <cell r="G34" t="str">
            <v>07th - San Miguel Combined Court: 07TC . SANM</v>
          </cell>
        </row>
        <row r="35">
          <cell r="G35" t="str">
            <v>07th - Probation: 07PB . MTRS</v>
          </cell>
        </row>
        <row r="36">
          <cell r="G36" t="str">
            <v>08th - Jackson Combined Court: 08TC . JACK</v>
          </cell>
        </row>
        <row r="37">
          <cell r="G37" t="str">
            <v>08th - Larimer Combined Court: 08TC . LARI</v>
          </cell>
        </row>
        <row r="38">
          <cell r="G38" t="str">
            <v>08th - Probation: 08PB . LARI</v>
          </cell>
        </row>
        <row r="39">
          <cell r="G39" t="str">
            <v>09th - Garfield Combined Court: 09TC . GARF</v>
          </cell>
        </row>
        <row r="40">
          <cell r="G40" t="str">
            <v>09th - Pitkin Combined Court: 09TC . PITK</v>
          </cell>
        </row>
        <row r="41">
          <cell r="G41" t="str">
            <v>09th - Rio Blanco Combined Court: 09TC . RIOB</v>
          </cell>
        </row>
        <row r="42">
          <cell r="G42" t="str">
            <v>09th - Probation: 09PB . GARF</v>
          </cell>
        </row>
        <row r="43">
          <cell r="G43" t="str">
            <v>10th - Pueblo Combined Court: 10TC . PUEB</v>
          </cell>
        </row>
        <row r="44">
          <cell r="G44" t="str">
            <v>10th - Probation: 10PB . PUEB</v>
          </cell>
        </row>
        <row r="45">
          <cell r="G45" t="str">
            <v>11th - Chaffee Combined Court: 11TC . CHAF</v>
          </cell>
        </row>
        <row r="46">
          <cell r="G46" t="str">
            <v>11th - Custer Combined Court: 11TC . CUST</v>
          </cell>
        </row>
        <row r="47">
          <cell r="G47" t="str">
            <v>11th - Fremont Combined Court: 11TC . FREM</v>
          </cell>
        </row>
        <row r="48">
          <cell r="G48" t="str">
            <v>11th - Park Combined Court: 11TC . PARK</v>
          </cell>
        </row>
        <row r="49">
          <cell r="G49" t="str">
            <v>11th - Probation: 11PB . FREM</v>
          </cell>
        </row>
        <row r="50">
          <cell r="G50" t="str">
            <v>12th - Alamosa Combined Court: 12TC . ALAM</v>
          </cell>
        </row>
        <row r="51">
          <cell r="G51" t="str">
            <v>12th - Conejos Combined Court: 12TC . CONE</v>
          </cell>
        </row>
        <row r="52">
          <cell r="G52" t="str">
            <v>12th - Costilla Combined Court: 12TC . COST</v>
          </cell>
        </row>
        <row r="53">
          <cell r="G53" t="str">
            <v>12th - Mineral Combined Court: 12TC . MINE</v>
          </cell>
        </row>
        <row r="54">
          <cell r="G54" t="str">
            <v>12th - Rio Grande Combined Court: 12TC . RIOG</v>
          </cell>
        </row>
        <row r="55">
          <cell r="G55" t="str">
            <v>12th - Saguache Combined Court: 12TC . SAGU</v>
          </cell>
        </row>
        <row r="56">
          <cell r="G56" t="str">
            <v>12th - Probation: 12PB . ALAM</v>
          </cell>
        </row>
        <row r="57">
          <cell r="G57" t="str">
            <v>13th - Kit Carson Combined Court: 13TC . KITC</v>
          </cell>
        </row>
        <row r="58">
          <cell r="G58" t="str">
            <v>13th - Logan Combined Court: 13TC . LOGA</v>
          </cell>
        </row>
        <row r="59">
          <cell r="G59" t="str">
            <v>13th - Morgan Combined Court: 13TC . MORG</v>
          </cell>
        </row>
        <row r="60">
          <cell r="G60" t="str">
            <v>13th - Phillips Combined Court: 13TC . PHIL</v>
          </cell>
        </row>
        <row r="61">
          <cell r="G61" t="str">
            <v>13th - Sedgwick Combined Court: 13TC . SEDG</v>
          </cell>
        </row>
        <row r="62">
          <cell r="G62" t="str">
            <v>13th - Washington Combined Court: 13TC . WASH</v>
          </cell>
        </row>
        <row r="63">
          <cell r="G63" t="str">
            <v>13th - Yuma Combined Court: 13TC . YUMA</v>
          </cell>
        </row>
        <row r="64">
          <cell r="G64" t="str">
            <v>13th - Probation: 13PB . MORG</v>
          </cell>
        </row>
        <row r="65">
          <cell r="G65" t="str">
            <v>14th - Grand Combined Court: 14TC . GRAN</v>
          </cell>
        </row>
        <row r="66">
          <cell r="G66" t="str">
            <v>14th - Moffat Combined Court: 14TC . MOFF</v>
          </cell>
        </row>
        <row r="67">
          <cell r="G67" t="str">
            <v>14th - Routt Combined Court: 14TC . ROUT</v>
          </cell>
        </row>
        <row r="68">
          <cell r="G68" t="str">
            <v>14th - Probation: 14PB . ROUT</v>
          </cell>
        </row>
        <row r="69">
          <cell r="G69" t="str">
            <v>15th - Baca Combined Court: 15TC . BACA</v>
          </cell>
        </row>
        <row r="70">
          <cell r="G70" t="str">
            <v>15th - Cheyenne Combined Court: 15TC . CHEY</v>
          </cell>
        </row>
        <row r="71">
          <cell r="G71" t="str">
            <v>15th - Kiowa Combined Court: 15TC . KIOW</v>
          </cell>
        </row>
        <row r="72">
          <cell r="G72" t="str">
            <v>15th - Prowers Combined Court: 15TC . PROW</v>
          </cell>
        </row>
        <row r="73">
          <cell r="G73" t="str">
            <v>15th - Probation: 15PB . PROW</v>
          </cell>
        </row>
        <row r="74">
          <cell r="G74" t="str">
            <v>16th - Bent Combined Court: 16TC . BENT</v>
          </cell>
        </row>
        <row r="75">
          <cell r="G75" t="str">
            <v>16th - Crowley Combined Court: 16TC . CROW</v>
          </cell>
        </row>
        <row r="76">
          <cell r="G76" t="str">
            <v>16th - Otero Combined Court: 16TC . OTER</v>
          </cell>
        </row>
        <row r="77">
          <cell r="G77" t="str">
            <v>16th - Probation: 16PB . OTER</v>
          </cell>
        </row>
        <row r="78">
          <cell r="G78" t="str">
            <v>17th - Adams Combined Courts: 17TC . ADAM</v>
          </cell>
        </row>
        <row r="79">
          <cell r="G79" t="str">
            <v>17th - Broomfield Court: 17TC . BROO</v>
          </cell>
        </row>
        <row r="80">
          <cell r="G80" t="str">
            <v>17th - Probation: 17PB . ADAM</v>
          </cell>
        </row>
        <row r="81">
          <cell r="G81" t="str">
            <v>18th - Arapahoe Combined Court: 18TC . ARAP</v>
          </cell>
        </row>
        <row r="82">
          <cell r="G82" t="str">
            <v>18th - Douglas Combined Court: 18TC . DOUG</v>
          </cell>
        </row>
        <row r="83">
          <cell r="G83" t="str">
            <v>18th - Elbert Combined Court: 18TC . ELBE</v>
          </cell>
        </row>
        <row r="84">
          <cell r="G84" t="str">
            <v>18th - Lincoln Combined Court: 18TC . LINC</v>
          </cell>
        </row>
        <row r="85">
          <cell r="G85" t="str">
            <v>18th - Probation: 18PB . ARAP</v>
          </cell>
        </row>
        <row r="86">
          <cell r="G86" t="str">
            <v>19th - Weld Combined Court: 19TC . WELD</v>
          </cell>
        </row>
        <row r="87">
          <cell r="G87" t="str">
            <v>19th - Probation: 19PB . WELD</v>
          </cell>
        </row>
        <row r="88">
          <cell r="G88" t="str">
            <v>20th - Boulder Combined Court: 20TC . BOUL</v>
          </cell>
        </row>
        <row r="89">
          <cell r="G89" t="str">
            <v>20th - Probation: 20PB . BOUL</v>
          </cell>
        </row>
        <row r="90">
          <cell r="G90" t="str">
            <v>21st - Mesa Combined Court: 21TC . MESA</v>
          </cell>
        </row>
        <row r="91">
          <cell r="G91" t="str">
            <v>21st - Probation: 21PB . MESA</v>
          </cell>
        </row>
        <row r="92">
          <cell r="G92" t="str">
            <v>22nd - Dolores Combined Court: 22TC . DOLO</v>
          </cell>
        </row>
        <row r="93">
          <cell r="G93" t="str">
            <v>22nd - Montezuma District Court: 22TC . MTZM</v>
          </cell>
        </row>
        <row r="94">
          <cell r="G94" t="str">
            <v>22nd - Probation: 22PB . MTZM</v>
          </cell>
        </row>
        <row r="95">
          <cell r="G95" t="str">
            <v>SCAO - CTI: CSRV . SCAO</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lmy, diana" refreshedDate="45509.718907754628" createdVersion="8" refreshedVersion="8" minRefreshableVersion="3" recordCount="18" xr:uid="{3C2B6F26-B987-4DA3-831E-EDF7315D2A36}">
  <cacheSource type="worksheet">
    <worksheetSource ref="A15:P33" sheet="Language Interpreter Invoice"/>
  </cacheSource>
  <cacheFields count="16">
    <cacheField name="Date of _x000a_Service" numFmtId="0">
      <sharedItems containsNonDate="0" containsString="0" containsBlank="1"/>
    </cacheField>
    <cacheField name="Assignment _x000a_Location" numFmtId="0">
      <sharedItems containsNonDate="0" containsBlank="1" count="6">
        <m/>
        <s v="01st - Jefferson Combined Court: 01TC . JEFF" u="1"/>
        <s v="01st - Gilpin Combined Court: 01TC . GILP" u="1"/>
        <s v="01st - Jefferson Combined Court: 01PB . JEFF" u="1"/>
        <s v="01st - Probation: 02TC . JEFF" u="1"/>
        <s v="02nd - Denver Probate Court: 02PA . DENV" u="1"/>
      </sharedItems>
    </cacheField>
    <cacheField name="Start _x000a_Time" numFmtId="0">
      <sharedItems containsNonDate="0" containsString="0" containsBlank="1"/>
    </cacheField>
    <cacheField name="End _x000a_Time" numFmtId="0">
      <sharedItems containsNonDate="0" containsString="0" containsBlank="1"/>
    </cacheField>
    <cacheField name="Time for Lunch" numFmtId="0">
      <sharedItems containsNonDate="0" containsString="0" containsBlank="1"/>
    </cacheField>
    <cacheField name="Remote Interpreting  _x000a_(yes or no)" numFmtId="0">
      <sharedItems containsNonDate="0" containsString="0" containsBlank="1"/>
    </cacheField>
    <cacheField name="# of Interpreting Hours" numFmtId="0">
      <sharedItems containsBlank="1"/>
    </cacheField>
    <cacheField name="Payment Rate**" numFmtId="0">
      <sharedItems containsNonDate="0" containsString="0" containsBlank="1"/>
    </cacheField>
    <cacheField name="Interpreting Time Subtotal" numFmtId="0">
      <sharedItems containsBlank="1"/>
    </cacheField>
    <cacheField name="Travel Hours" numFmtId="0">
      <sharedItems containsNonDate="0" containsString="0" containsBlank="1"/>
    </cacheField>
    <cacheField name="Travel Time Rate**" numFmtId="0">
      <sharedItems containsBlank="1"/>
    </cacheField>
    <cacheField name="Travel Time Subtotal" numFmtId="0">
      <sharedItems containsBlank="1"/>
    </cacheField>
    <cacheField name="Total _x000a_Miles" numFmtId="0">
      <sharedItems containsNonDate="0" containsString="0" containsBlank="1"/>
    </cacheField>
    <cacheField name="Mileage Rate**" numFmtId="0">
      <sharedItems containsString="0" containsBlank="1" containsNumber="1" minValue="0.6" maxValue="0.6"/>
    </cacheField>
    <cacheField name="Mileage Subtotal" numFmtId="0">
      <sharedItems containsBlank="1"/>
    </cacheField>
    <cacheField name="Assignment Subtota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m/>
    <x v="0"/>
    <m/>
    <m/>
    <m/>
    <m/>
    <m/>
    <m/>
    <m/>
    <m/>
    <m/>
    <m/>
    <m/>
    <m/>
    <m/>
    <m/>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Differential Rate"/>
    <m/>
    <m/>
    <m/>
    <m/>
    <m/>
    <m/>
    <m/>
    <m/>
    <m/>
  </r>
  <r>
    <m/>
    <x v="0"/>
    <m/>
    <m/>
    <m/>
    <m/>
    <s v=""/>
    <m/>
    <s v="$"/>
    <m/>
    <s v=""/>
    <s v="$"/>
    <m/>
    <n v="0.6"/>
    <s v="$"/>
    <s v="$"/>
  </r>
  <r>
    <m/>
    <x v="0"/>
    <m/>
    <m/>
    <m/>
    <m/>
    <s v=""/>
    <m/>
    <s v="$"/>
    <m/>
    <s v=""/>
    <s v="$"/>
    <m/>
    <n v="0.6"/>
    <s v="$"/>
    <s v="$"/>
  </r>
  <r>
    <m/>
    <x v="0"/>
    <m/>
    <m/>
    <m/>
    <m/>
    <s v=""/>
    <m/>
    <s v="$"/>
    <m/>
    <s v=""/>
    <s v="$"/>
    <m/>
    <n v="0.6"/>
    <s v="$"/>
    <s v="$"/>
  </r>
  <r>
    <m/>
    <x v="0"/>
    <m/>
    <m/>
    <m/>
    <m/>
    <s v=""/>
    <m/>
    <s v="$"/>
    <m/>
    <s v=""/>
    <s v="$"/>
    <m/>
    <n v="0.6"/>
    <s v="$"/>
    <s v="$"/>
  </r>
  <r>
    <m/>
    <x v="0"/>
    <m/>
    <m/>
    <m/>
    <m/>
    <s v=""/>
    <m/>
    <s v="$"/>
    <m/>
    <s v=""/>
    <s v="$"/>
    <m/>
    <n v="0.6"/>
    <s v="$"/>
    <s v="$"/>
  </r>
  <r>
    <m/>
    <x v="0"/>
    <m/>
    <m/>
    <m/>
    <m/>
    <s v=""/>
    <m/>
    <s v="$"/>
    <m/>
    <s v=""/>
    <s v="$"/>
    <m/>
    <n v="0.6"/>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3DA2D7-F37E-4D4A-A4D0-9900C154507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2:D24" firstHeaderRow="0" firstDataRow="1" firstDataCol="1"/>
  <pivotFields count="16">
    <pivotField showAll="0"/>
    <pivotField axis="axisRow" showAll="0">
      <items count="7">
        <item m="1" x="3"/>
        <item m="1" x="4"/>
        <item m="1" x="5"/>
        <item x="0"/>
        <item m="1" x="1"/>
        <item m="1" x="2"/>
        <item t="default"/>
      </items>
    </pivotField>
    <pivotField showAll="0"/>
    <pivotField showAll="0"/>
    <pivotField showAll="0"/>
    <pivotField showAll="0"/>
    <pivotField showAll="0"/>
    <pivotField showAll="0"/>
    <pivotField dataField="1" showAll="0"/>
    <pivotField showAll="0"/>
    <pivotField showAll="0"/>
    <pivotField dataField="1" showAll="0"/>
    <pivotField showAll="0"/>
    <pivotField numFmtId="167" showAll="0"/>
    <pivotField dataField="1" showAll="0"/>
    <pivotField showAll="0"/>
  </pivotFields>
  <rowFields count="1">
    <field x="1"/>
  </rowFields>
  <rowItems count="2">
    <i>
      <x v="3"/>
    </i>
    <i t="grand">
      <x/>
    </i>
  </rowItems>
  <colFields count="1">
    <field x="-2"/>
  </colFields>
  <colItems count="3">
    <i>
      <x/>
    </i>
    <i i="1">
      <x v="1"/>
    </i>
    <i i="2">
      <x v="2"/>
    </i>
  </colItems>
  <dataFields count="3">
    <dataField name="Interpreting Time (1935)" fld="8" baseField="1" baseItem="0"/>
    <dataField name="Travel Time (1935)" fld="11" baseField="1" baseItem="0"/>
    <dataField name="Mileage (2523)" fld="14" baseField="1" baseItem="0"/>
  </dataFields>
  <formats count="1">
    <format dxfId="6">
      <pivotArea collapsedLevelsAreSubtotals="1" fieldPosition="0">
        <references count="1">
          <reference field="1" count="2">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6DA57B-BDC5-438D-9E50-6D219CC069FD}" name="Table3" displayName="Table3" ref="A3:D10" totalsRowShown="0">
  <autoFilter ref="A3:D10" xr:uid="{06D149FE-8190-40C4-9C68-01EC6C554D10}"/>
  <tableColumns count="4">
    <tableColumn id="1" xr3:uid="{65858813-50D4-4A9D-9A93-D9D0DF79A43C}" name="Field" dataDxfId="5"/>
    <tableColumn id="2" xr3:uid="{44D9ED46-EDD1-44CE-BB9D-7C4954E7950A}" name="Information" dataDxfId="4">
      <calculatedColumnFormula>#REF!</calculatedColumnFormula>
    </tableColumn>
    <tableColumn id="5" xr3:uid="{0D76A504-F4C7-496F-874D-EB24E3E51D93}" name="Field " dataDxfId="3"/>
    <tableColumn id="6" xr3:uid="{83AA041B-810F-4F76-9FE1-7199D598296E}" name="Information2" dataDxfId="2">
      <calculatedColumnFormula>#REF!</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5:B50" totalsRowShown="0">
  <autoFilter ref="A25:B50"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mailto:interpreters@judicial.state.co.u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P39"/>
  <sheetViews>
    <sheetView showGridLines="0" tabSelected="1" showRuler="0" topLeftCell="A13" zoomScale="80" zoomScaleNormal="80" zoomScaleSheetLayoutView="55" zoomScalePageLayoutView="80" workbookViewId="0">
      <selection activeCell="S20" sqref="S20"/>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20.906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138" t="s">
        <v>19</v>
      </c>
      <c r="B1" s="138"/>
      <c r="C1" s="138"/>
      <c r="D1" s="138"/>
      <c r="E1" s="138"/>
      <c r="F1" s="138"/>
      <c r="G1" s="138"/>
      <c r="H1" s="138"/>
      <c r="I1" s="138"/>
      <c r="J1" s="138"/>
      <c r="K1" s="138"/>
      <c r="L1" s="138"/>
      <c r="M1" s="138"/>
      <c r="N1" s="138"/>
      <c r="O1" s="138"/>
      <c r="P1" s="138"/>
    </row>
    <row r="2" spans="1:16" ht="21" customHeight="1" x14ac:dyDescent="0.55000000000000004">
      <c r="A2" s="138" t="s">
        <v>1</v>
      </c>
      <c r="B2" s="138"/>
      <c r="C2" s="138"/>
      <c r="D2" s="138"/>
      <c r="E2" s="138"/>
      <c r="F2" s="138"/>
      <c r="G2" s="138"/>
      <c r="H2" s="138"/>
      <c r="I2" s="138"/>
      <c r="J2" s="138"/>
      <c r="K2" s="138"/>
      <c r="L2" s="138"/>
      <c r="M2" s="138"/>
      <c r="N2" s="138"/>
      <c r="O2" s="138"/>
      <c r="P2" s="138"/>
    </row>
    <row r="3" spans="1:16" ht="27" customHeight="1" x14ac:dyDescent="0.55000000000000004">
      <c r="A3" s="139" t="s">
        <v>20</v>
      </c>
      <c r="B3" s="139"/>
      <c r="C3" s="139"/>
      <c r="D3" s="139"/>
      <c r="E3" s="139"/>
      <c r="F3" s="139"/>
      <c r="G3" s="139"/>
      <c r="H3" s="139"/>
      <c r="I3" s="139"/>
      <c r="J3" s="139"/>
      <c r="K3" s="139"/>
      <c r="L3" s="139"/>
      <c r="M3" s="139"/>
      <c r="N3" s="139"/>
      <c r="O3" s="139"/>
      <c r="P3" s="139"/>
    </row>
    <row r="4" spans="1:16" ht="15.75" customHeight="1" x14ac:dyDescent="0.45">
      <c r="P4" s="19"/>
    </row>
    <row r="5" spans="1:16" s="20" customFormat="1" ht="33" customHeight="1" x14ac:dyDescent="0.35">
      <c r="A5" s="140" t="s">
        <v>21</v>
      </c>
      <c r="B5" s="140"/>
      <c r="C5" s="140"/>
      <c r="D5" s="140"/>
      <c r="E5" s="140"/>
      <c r="F5" s="140"/>
      <c r="I5" s="140" t="s">
        <v>22</v>
      </c>
      <c r="J5" s="140"/>
      <c r="K5" s="140"/>
      <c r="L5" s="140"/>
      <c r="M5" s="140"/>
      <c r="N5" s="140"/>
      <c r="O5" s="140"/>
      <c r="P5" s="140"/>
    </row>
    <row r="6" spans="1:16" s="21" customFormat="1" ht="24" customHeight="1" x14ac:dyDescent="0.35">
      <c r="A6" s="144" t="s">
        <v>23</v>
      </c>
      <c r="B6" s="144"/>
      <c r="C6" s="142"/>
      <c r="D6" s="142"/>
      <c r="E6" s="142"/>
      <c r="F6" s="142"/>
      <c r="J6" s="62" t="s">
        <v>255</v>
      </c>
      <c r="K6" s="137"/>
      <c r="L6" s="137"/>
      <c r="M6" s="137"/>
      <c r="N6" s="137"/>
      <c r="O6" s="137"/>
      <c r="P6" s="137"/>
    </row>
    <row r="7" spans="1:16" s="25" customFormat="1" ht="24" customHeight="1" x14ac:dyDescent="0.35">
      <c r="A7" s="141" t="s">
        <v>24</v>
      </c>
      <c r="B7" s="141"/>
      <c r="C7" s="142"/>
      <c r="D7" s="142"/>
      <c r="E7" s="142"/>
      <c r="F7" s="142"/>
      <c r="I7" s="22"/>
      <c r="J7" s="61" t="s">
        <v>25</v>
      </c>
      <c r="K7" s="23"/>
      <c r="L7" s="24"/>
      <c r="M7" s="24"/>
      <c r="N7" s="24"/>
      <c r="O7" s="24"/>
      <c r="P7" s="24"/>
    </row>
    <row r="8" spans="1:16" s="25" customFormat="1" ht="24" customHeight="1" x14ac:dyDescent="0.35">
      <c r="A8" s="143" t="s">
        <v>26</v>
      </c>
      <c r="B8" s="143"/>
      <c r="C8" s="142"/>
      <c r="D8" s="142"/>
      <c r="E8" s="142"/>
      <c r="F8" s="142"/>
      <c r="I8" s="26"/>
      <c r="J8" s="62" t="s">
        <v>27</v>
      </c>
      <c r="K8" s="63"/>
      <c r="L8" s="63"/>
      <c r="M8" s="27"/>
      <c r="N8" s="27"/>
      <c r="O8" s="27"/>
      <c r="P8" s="24"/>
    </row>
    <row r="9" spans="1:16" s="25" customFormat="1" ht="24" customHeight="1" x14ac:dyDescent="0.35">
      <c r="A9" s="143" t="s">
        <v>254</v>
      </c>
      <c r="B9" s="143"/>
      <c r="C9" s="142"/>
      <c r="D9" s="142"/>
      <c r="E9" s="142"/>
      <c r="F9" s="142"/>
      <c r="I9" s="26"/>
      <c r="J9" s="61" t="s">
        <v>28</v>
      </c>
      <c r="K9" s="136" t="s">
        <v>415</v>
      </c>
      <c r="L9" s="24"/>
      <c r="M9" s="24"/>
      <c r="N9" s="24"/>
      <c r="O9" s="24"/>
      <c r="P9" s="24"/>
    </row>
    <row r="10" spans="1:16" s="25" customFormat="1" ht="24" customHeight="1" x14ac:dyDescent="0.35">
      <c r="A10" s="143" t="s">
        <v>29</v>
      </c>
      <c r="B10" s="143"/>
      <c r="C10" s="142"/>
      <c r="D10" s="142"/>
      <c r="E10" s="142"/>
      <c r="F10" s="142"/>
      <c r="J10" s="61" t="s">
        <v>32</v>
      </c>
      <c r="K10" s="23"/>
      <c r="L10" s="23"/>
      <c r="M10" s="24"/>
      <c r="N10" s="28"/>
      <c r="O10" s="28"/>
      <c r="P10" s="24"/>
    </row>
    <row r="11" spans="1:16" s="25" customFormat="1" ht="24" customHeight="1" x14ac:dyDescent="0.35">
      <c r="A11" s="141"/>
      <c r="B11" s="141"/>
      <c r="C11" s="142"/>
      <c r="D11" s="142"/>
      <c r="E11" s="142"/>
      <c r="F11" s="142"/>
      <c r="I11" s="26"/>
      <c r="J11" s="62" t="s">
        <v>252</v>
      </c>
      <c r="K11" s="23"/>
      <c r="L11" s="23"/>
      <c r="M11" s="23"/>
      <c r="N11" s="23"/>
      <c r="O11" s="23"/>
      <c r="P11" s="23"/>
    </row>
    <row r="12" spans="1:16" s="25" customFormat="1" ht="24" customHeight="1" x14ac:dyDescent="0.35">
      <c r="A12" s="141" t="s">
        <v>31</v>
      </c>
      <c r="B12" s="141"/>
      <c r="C12" s="142"/>
      <c r="D12" s="142"/>
      <c r="E12" s="142"/>
      <c r="F12" s="142"/>
      <c r="I12" s="26"/>
      <c r="J12" s="62"/>
      <c r="K12" s="122"/>
      <c r="L12" s="122"/>
      <c r="M12" s="122"/>
      <c r="N12" s="122"/>
      <c r="O12" s="122"/>
      <c r="P12" s="122"/>
    </row>
    <row r="13" spans="1:16" s="25" customFormat="1" ht="24" customHeight="1" x14ac:dyDescent="0.35">
      <c r="A13" s="141" t="s">
        <v>33</v>
      </c>
      <c r="B13" s="141"/>
      <c r="C13" s="152"/>
      <c r="D13" s="142"/>
      <c r="E13" s="142"/>
      <c r="F13" s="142"/>
      <c r="K13" s="145"/>
      <c r="L13" s="145"/>
      <c r="M13" s="145"/>
      <c r="N13" s="145"/>
      <c r="O13" s="145"/>
      <c r="P13" s="145"/>
    </row>
    <row r="14" spans="1:16" s="25" customFormat="1" ht="8.25" customHeight="1" thickBot="1" x14ac:dyDescent="0.4">
      <c r="J14" s="29"/>
      <c r="L14" s="30"/>
      <c r="M14" s="30"/>
      <c r="N14" s="30"/>
      <c r="O14" s="30"/>
      <c r="P14" s="31"/>
    </row>
    <row r="15" spans="1:16" s="32" customFormat="1" ht="8.25" customHeight="1" thickTop="1" x14ac:dyDescent="0.3">
      <c r="A15" s="146" t="s">
        <v>34</v>
      </c>
      <c r="B15" s="148" t="s">
        <v>35</v>
      </c>
      <c r="C15" s="148" t="s">
        <v>36</v>
      </c>
      <c r="D15" s="148" t="s">
        <v>37</v>
      </c>
      <c r="E15" s="148" t="s">
        <v>38</v>
      </c>
      <c r="F15" s="155" t="s">
        <v>201</v>
      </c>
      <c r="G15" s="146" t="s">
        <v>39</v>
      </c>
      <c r="H15" s="155" t="s">
        <v>40</v>
      </c>
      <c r="I15" s="150" t="s">
        <v>41</v>
      </c>
      <c r="J15" s="146" t="s">
        <v>334</v>
      </c>
      <c r="K15" s="155" t="s">
        <v>43</v>
      </c>
      <c r="L15" s="150" t="s">
        <v>44</v>
      </c>
      <c r="M15" s="150" t="s">
        <v>45</v>
      </c>
      <c r="N15" s="157" t="s">
        <v>46</v>
      </c>
      <c r="O15" s="153" t="s">
        <v>47</v>
      </c>
      <c r="P15" s="153" t="s">
        <v>48</v>
      </c>
    </row>
    <row r="16" spans="1:16" s="33" customFormat="1" ht="41.25" customHeight="1" thickBot="1" x14ac:dyDescent="0.4">
      <c r="A16" s="147"/>
      <c r="B16" s="149"/>
      <c r="C16" s="149"/>
      <c r="D16" s="149"/>
      <c r="E16" s="149"/>
      <c r="F16" s="156"/>
      <c r="G16" s="147"/>
      <c r="H16" s="156"/>
      <c r="I16" s="151"/>
      <c r="J16" s="147"/>
      <c r="K16" s="156"/>
      <c r="L16" s="151"/>
      <c r="M16" s="151"/>
      <c r="N16" s="158"/>
      <c r="O16" s="154"/>
      <c r="P16" s="154"/>
    </row>
    <row r="17" spans="1:16" s="34" customFormat="1" ht="28.75" customHeight="1" thickTop="1" x14ac:dyDescent="0.35">
      <c r="A17" s="89"/>
      <c r="B17" s="90"/>
      <c r="C17" s="91"/>
      <c r="D17" s="91"/>
      <c r="E17" s="92"/>
      <c r="F17" s="93"/>
      <c r="G17" s="125" t="str">
        <f>IF(C17="","",((D17-C17)*24)-E17)</f>
        <v/>
      </c>
      <c r="H17" s="124"/>
      <c r="I17" s="96" t="str">
        <f>IF(H17="","$",IF(G17="","$",(H17*G17)))</f>
        <v>$</v>
      </c>
      <c r="J17" s="128"/>
      <c r="K17" s="129" t="str">
        <f t="shared" ref="K17:K26" si="0">IF(J17&gt;0,(H17/2),"")</f>
        <v/>
      </c>
      <c r="L17" s="96" t="str">
        <f>IF(J17="","$",ROUNDUP(K17*J17,2))</f>
        <v>$</v>
      </c>
      <c r="M17" s="98"/>
      <c r="N17" s="99">
        <v>0.65</v>
      </c>
      <c r="O17" s="100" t="str">
        <f>IF(M17="","$",ROUNDUP(N17*M17,2))</f>
        <v>$</v>
      </c>
      <c r="P17" s="101" t="str">
        <f>IF(SUM(I17,L17,O17)=0,"$",SUM(I17,L17,O17))</f>
        <v>$</v>
      </c>
    </row>
    <row r="18" spans="1:16" s="34" customFormat="1" ht="28.5" customHeight="1" x14ac:dyDescent="0.35">
      <c r="A18" s="89"/>
      <c r="B18" s="90"/>
      <c r="C18" s="91"/>
      <c r="D18" s="91"/>
      <c r="E18" s="92"/>
      <c r="F18" s="93"/>
      <c r="G18" s="126" t="str">
        <f t="shared" ref="G18:G26" si="1">IF(C18="","",((D18-C18)*24)-E18)</f>
        <v/>
      </c>
      <c r="H18" s="124"/>
      <c r="I18" s="96" t="str">
        <f>IF(H18="","$",IF(G18="","$",(H18*G18)))</f>
        <v>$</v>
      </c>
      <c r="J18" s="128"/>
      <c r="K18" s="130" t="str">
        <f t="shared" si="0"/>
        <v/>
      </c>
      <c r="L18" s="96" t="str">
        <f>IF(J18="","$",ROUNDUP(K18*J18,2))</f>
        <v>$</v>
      </c>
      <c r="M18" s="98"/>
      <c r="N18" s="99">
        <v>0.65</v>
      </c>
      <c r="O18" s="100" t="str">
        <f t="shared" ref="O18:O26" si="2">IF(M18="","$",ROUNDUP(N18*M18,2))</f>
        <v>$</v>
      </c>
      <c r="P18" s="101" t="str">
        <f>IF(SUM(I18,L18,O18)=0,"$",SUM(I18,L18,O18))</f>
        <v>$</v>
      </c>
    </row>
    <row r="19" spans="1:16" s="34" customFormat="1" ht="28.75" customHeight="1" x14ac:dyDescent="0.35">
      <c r="A19" s="89"/>
      <c r="B19" s="90"/>
      <c r="C19" s="91"/>
      <c r="D19" s="91"/>
      <c r="E19" s="92"/>
      <c r="F19" s="93"/>
      <c r="G19" s="126" t="str">
        <f t="shared" si="1"/>
        <v/>
      </c>
      <c r="H19" s="124"/>
      <c r="I19" s="96" t="str">
        <f t="shared" ref="I19:I26" si="3">IF(H19="","$",IF(G19="","$",(H19*G19)))</f>
        <v>$</v>
      </c>
      <c r="J19" s="128"/>
      <c r="K19" s="130" t="str">
        <f t="shared" si="0"/>
        <v/>
      </c>
      <c r="L19" s="96" t="str">
        <f t="shared" ref="L19:L24" si="4">IF(J19="","$",ROUNDUP(K19*J19,2))</f>
        <v>$</v>
      </c>
      <c r="M19" s="98"/>
      <c r="N19" s="99">
        <v>0.65</v>
      </c>
      <c r="O19" s="100" t="str">
        <f t="shared" si="2"/>
        <v>$</v>
      </c>
      <c r="P19" s="101" t="str">
        <f t="shared" ref="P19:P26" si="5">IF(SUM(I19,L19,O19)=0,"$",SUM(I19,L19,O19))</f>
        <v>$</v>
      </c>
    </row>
    <row r="20" spans="1:16" s="34" customFormat="1" ht="28.75" customHeight="1" x14ac:dyDescent="0.35">
      <c r="A20" s="89"/>
      <c r="B20" s="90"/>
      <c r="C20" s="91"/>
      <c r="D20" s="91"/>
      <c r="E20" s="92"/>
      <c r="F20" s="93"/>
      <c r="G20" s="126" t="str">
        <f t="shared" ref="G20:G21" si="6">IF(C20="","",((D20-C20)*24)-E20)</f>
        <v/>
      </c>
      <c r="H20" s="124"/>
      <c r="I20" s="96" t="str">
        <f t="shared" ref="I20:I21" si="7">IF(H20="","$",IF(G20="","$",(H20*G20)))</f>
        <v>$</v>
      </c>
      <c r="J20" s="128"/>
      <c r="K20" s="130" t="str">
        <f t="shared" ref="K20:K21" si="8">IF(J20&gt;0,(H20/2),"")</f>
        <v/>
      </c>
      <c r="L20" s="96" t="str">
        <f t="shared" ref="L20:L21" si="9">IF(J20="","$",ROUNDUP(K20*J20,2))</f>
        <v>$</v>
      </c>
      <c r="M20" s="98"/>
      <c r="N20" s="99">
        <v>0.65</v>
      </c>
      <c r="O20" s="100" t="str">
        <f t="shared" ref="O20:O21" si="10">IF(M20="","$",ROUNDUP(N20*M20,2))</f>
        <v>$</v>
      </c>
      <c r="P20" s="101" t="str">
        <f t="shared" ref="P20:P21" si="11">IF(SUM(I20,L20,O20)=0,"$",SUM(I20,L20,O20))</f>
        <v>$</v>
      </c>
    </row>
    <row r="21" spans="1:16" s="34" customFormat="1" ht="28.75" customHeight="1" x14ac:dyDescent="0.35">
      <c r="A21" s="89"/>
      <c r="B21" s="90"/>
      <c r="C21" s="91"/>
      <c r="D21" s="91"/>
      <c r="E21" s="92"/>
      <c r="F21" s="93"/>
      <c r="G21" s="126" t="str">
        <f t="shared" si="6"/>
        <v/>
      </c>
      <c r="H21" s="124"/>
      <c r="I21" s="96" t="str">
        <f t="shared" si="7"/>
        <v>$</v>
      </c>
      <c r="J21" s="128"/>
      <c r="K21" s="130" t="str">
        <f t="shared" si="8"/>
        <v/>
      </c>
      <c r="L21" s="96" t="str">
        <f t="shared" si="9"/>
        <v>$</v>
      </c>
      <c r="M21" s="98"/>
      <c r="N21" s="99">
        <v>0.65</v>
      </c>
      <c r="O21" s="100" t="str">
        <f t="shared" si="10"/>
        <v>$</v>
      </c>
      <c r="P21" s="101" t="str">
        <f t="shared" si="11"/>
        <v>$</v>
      </c>
    </row>
    <row r="22" spans="1:16" s="34" customFormat="1" ht="28.75" customHeight="1" x14ac:dyDescent="0.35">
      <c r="A22" s="89"/>
      <c r="B22" s="90"/>
      <c r="C22" s="91"/>
      <c r="D22" s="91"/>
      <c r="E22" s="92"/>
      <c r="F22" s="93"/>
      <c r="G22" s="126" t="str">
        <f t="shared" si="1"/>
        <v/>
      </c>
      <c r="H22" s="124"/>
      <c r="I22" s="96" t="str">
        <f t="shared" si="3"/>
        <v>$</v>
      </c>
      <c r="J22" s="128"/>
      <c r="K22" s="130" t="str">
        <f t="shared" si="0"/>
        <v/>
      </c>
      <c r="L22" s="96" t="str">
        <f t="shared" si="4"/>
        <v>$</v>
      </c>
      <c r="M22" s="98"/>
      <c r="N22" s="99">
        <v>0.65</v>
      </c>
      <c r="O22" s="100" t="str">
        <f t="shared" si="2"/>
        <v>$</v>
      </c>
      <c r="P22" s="101" t="str">
        <f t="shared" si="5"/>
        <v>$</v>
      </c>
    </row>
    <row r="23" spans="1:16" s="34" customFormat="1" ht="28.75" customHeight="1" x14ac:dyDescent="0.35">
      <c r="A23" s="89"/>
      <c r="B23" s="90"/>
      <c r="C23" s="91"/>
      <c r="D23" s="91"/>
      <c r="E23" s="92"/>
      <c r="F23" s="93"/>
      <c r="G23" s="126" t="str">
        <f t="shared" si="1"/>
        <v/>
      </c>
      <c r="H23" s="124"/>
      <c r="I23" s="96" t="str">
        <f t="shared" si="3"/>
        <v>$</v>
      </c>
      <c r="J23" s="128"/>
      <c r="K23" s="130" t="str">
        <f t="shared" si="0"/>
        <v/>
      </c>
      <c r="L23" s="96" t="str">
        <f t="shared" si="4"/>
        <v>$</v>
      </c>
      <c r="M23" s="98"/>
      <c r="N23" s="99">
        <v>0.65</v>
      </c>
      <c r="O23" s="100" t="str">
        <f t="shared" si="2"/>
        <v>$</v>
      </c>
      <c r="P23" s="101" t="str">
        <f t="shared" si="5"/>
        <v>$</v>
      </c>
    </row>
    <row r="24" spans="1:16" s="34" customFormat="1" ht="28.75" customHeight="1" x14ac:dyDescent="0.35">
      <c r="A24" s="89"/>
      <c r="B24" s="90"/>
      <c r="C24" s="91"/>
      <c r="D24" s="91"/>
      <c r="E24" s="92"/>
      <c r="F24" s="93"/>
      <c r="G24" s="126" t="str">
        <f t="shared" si="1"/>
        <v/>
      </c>
      <c r="H24" s="124"/>
      <c r="I24" s="96" t="str">
        <f t="shared" si="3"/>
        <v>$</v>
      </c>
      <c r="J24" s="128"/>
      <c r="K24" s="130" t="str">
        <f t="shared" si="0"/>
        <v/>
      </c>
      <c r="L24" s="96" t="str">
        <f t="shared" si="4"/>
        <v>$</v>
      </c>
      <c r="M24" s="98"/>
      <c r="N24" s="99">
        <v>0.65</v>
      </c>
      <c r="O24" s="100" t="str">
        <f t="shared" si="2"/>
        <v>$</v>
      </c>
      <c r="P24" s="101" t="str">
        <f t="shared" si="5"/>
        <v>$</v>
      </c>
    </row>
    <row r="25" spans="1:16" s="34" customFormat="1" ht="28.75" customHeight="1" x14ac:dyDescent="0.35">
      <c r="A25" s="89"/>
      <c r="B25" s="90"/>
      <c r="C25" s="91"/>
      <c r="D25" s="91"/>
      <c r="E25" s="92"/>
      <c r="F25" s="93"/>
      <c r="G25" s="126" t="str">
        <f t="shared" si="1"/>
        <v/>
      </c>
      <c r="H25" s="124"/>
      <c r="I25" s="96" t="str">
        <f t="shared" si="3"/>
        <v>$</v>
      </c>
      <c r="J25" s="128"/>
      <c r="K25" s="130" t="str">
        <f t="shared" si="0"/>
        <v/>
      </c>
      <c r="L25" s="96" t="str">
        <f>IF(J25="","$",ROUNDUP(K25*J25,2))</f>
        <v>$</v>
      </c>
      <c r="M25" s="98"/>
      <c r="N25" s="99">
        <v>0.65</v>
      </c>
      <c r="O25" s="100" t="str">
        <f t="shared" si="2"/>
        <v>$</v>
      </c>
      <c r="P25" s="101" t="str">
        <f t="shared" si="5"/>
        <v>$</v>
      </c>
    </row>
    <row r="26" spans="1:16" s="34" customFormat="1" ht="28.75" customHeight="1" x14ac:dyDescent="0.35">
      <c r="A26" s="89"/>
      <c r="B26" s="90"/>
      <c r="C26" s="91"/>
      <c r="D26" s="91"/>
      <c r="E26" s="92"/>
      <c r="F26" s="93"/>
      <c r="G26" s="126" t="str">
        <f t="shared" si="1"/>
        <v/>
      </c>
      <c r="H26" s="124"/>
      <c r="I26" s="96" t="str">
        <f t="shared" si="3"/>
        <v>$</v>
      </c>
      <c r="J26" s="128"/>
      <c r="K26" s="130" t="str">
        <f t="shared" si="0"/>
        <v/>
      </c>
      <c r="L26" s="96" t="str">
        <f>IF(J26="","$",ROUNDUP(K26*J26,2))</f>
        <v>$</v>
      </c>
      <c r="M26" s="98"/>
      <c r="N26" s="99">
        <v>0.65</v>
      </c>
      <c r="O26" s="100" t="str">
        <f t="shared" si="2"/>
        <v>$</v>
      </c>
      <c r="P26" s="101" t="str">
        <f t="shared" si="5"/>
        <v>$</v>
      </c>
    </row>
    <row r="27" spans="1:16" s="34" customFormat="1" ht="28.75" customHeight="1" x14ac:dyDescent="0.55000000000000004">
      <c r="A27" s="102"/>
      <c r="B27" s="103"/>
      <c r="C27" s="103"/>
      <c r="D27" s="103"/>
      <c r="E27" s="103"/>
      <c r="F27" s="103"/>
      <c r="G27" s="113" t="s">
        <v>251</v>
      </c>
      <c r="H27" s="103"/>
      <c r="I27" s="103"/>
      <c r="J27" s="103"/>
      <c r="K27" s="103"/>
      <c r="L27" s="103"/>
      <c r="M27" s="103"/>
      <c r="N27" s="103"/>
      <c r="O27" s="134"/>
      <c r="P27" s="135"/>
    </row>
    <row r="28" spans="1:16" s="34" customFormat="1" ht="28.75" customHeight="1" x14ac:dyDescent="0.35">
      <c r="A28" s="89"/>
      <c r="B28" s="90"/>
      <c r="C28" s="91"/>
      <c r="D28" s="91"/>
      <c r="E28" s="92"/>
      <c r="F28" s="93"/>
      <c r="G28" s="126" t="str">
        <f t="shared" ref="G28:G33" si="12">IF(C28="","",((D28-C28)*24)-E28)</f>
        <v/>
      </c>
      <c r="H28" s="124"/>
      <c r="I28" s="96" t="str">
        <f>IF(H28="","$",IF(G28="","$",(H28*G28)))</f>
        <v>$</v>
      </c>
      <c r="J28" s="104"/>
      <c r="K28" s="130" t="str">
        <f>IF(J28&gt;0,(H28-7)/2,"")</f>
        <v/>
      </c>
      <c r="L28" s="106" t="str">
        <f>IF(J28="","$",ROUNDUP(K28*J28,2))</f>
        <v>$</v>
      </c>
      <c r="M28" s="107"/>
      <c r="N28" s="99">
        <f>$N$17</f>
        <v>0.65</v>
      </c>
      <c r="O28" s="100" t="str">
        <f>IF(M28="","$",ROUNDUP(N28*M28,2))</f>
        <v>$</v>
      </c>
      <c r="P28" s="101" t="str">
        <f>IF(SUM(I28,L28,O28)=0,"$",SUM(I28,L28,O28))</f>
        <v>$</v>
      </c>
    </row>
    <row r="29" spans="1:16" s="34" customFormat="1" ht="28.75" customHeight="1" x14ac:dyDescent="0.35">
      <c r="A29" s="89"/>
      <c r="B29" s="90"/>
      <c r="C29" s="91"/>
      <c r="D29" s="91"/>
      <c r="E29" s="92"/>
      <c r="F29" s="93"/>
      <c r="G29" s="126" t="str">
        <f t="shared" si="12"/>
        <v/>
      </c>
      <c r="H29" s="124"/>
      <c r="I29" s="96" t="str">
        <f t="shared" ref="I29:I33" si="13">IF(H29="","$",IF(G29="","$",(H29*G29)))</f>
        <v>$</v>
      </c>
      <c r="J29" s="104"/>
      <c r="K29" s="130" t="str">
        <f t="shared" ref="K29:K33" si="14">IF(J29&gt;0,(H29-7)/2,"")</f>
        <v/>
      </c>
      <c r="L29" s="106" t="str">
        <f t="shared" ref="L29:L33" si="15">IF(J29="","$",ROUNDUP(K29*J29,2))</f>
        <v>$</v>
      </c>
      <c r="M29" s="107"/>
      <c r="N29" s="99">
        <f t="shared" ref="N29:N33" si="16">$N$17</f>
        <v>0.65</v>
      </c>
      <c r="O29" s="100" t="str">
        <f t="shared" ref="O29:O33" si="17">IF(M29="","$",ROUNDUP(N29*M29,2))</f>
        <v>$</v>
      </c>
      <c r="P29" s="101" t="str">
        <f t="shared" ref="P29:P33" si="18">IF(SUM(I29,L29,O29)=0,"$",SUM(I29,L29,O29))</f>
        <v>$</v>
      </c>
    </row>
    <row r="30" spans="1:16" s="34" customFormat="1" ht="28.75" customHeight="1" x14ac:dyDescent="0.35">
      <c r="A30" s="89"/>
      <c r="B30" s="90"/>
      <c r="C30" s="91"/>
      <c r="D30" s="91"/>
      <c r="E30" s="92"/>
      <c r="F30" s="93"/>
      <c r="G30" s="126" t="str">
        <f t="shared" si="12"/>
        <v/>
      </c>
      <c r="H30" s="124"/>
      <c r="I30" s="96" t="str">
        <f t="shared" si="13"/>
        <v>$</v>
      </c>
      <c r="J30" s="104"/>
      <c r="K30" s="130" t="str">
        <f t="shared" si="14"/>
        <v/>
      </c>
      <c r="L30" s="106" t="str">
        <f t="shared" si="15"/>
        <v>$</v>
      </c>
      <c r="M30" s="107"/>
      <c r="N30" s="99">
        <f t="shared" si="16"/>
        <v>0.65</v>
      </c>
      <c r="O30" s="100" t="str">
        <f t="shared" si="17"/>
        <v>$</v>
      </c>
      <c r="P30" s="101" t="str">
        <f t="shared" si="18"/>
        <v>$</v>
      </c>
    </row>
    <row r="31" spans="1:16" s="34" customFormat="1" ht="28.75" customHeight="1" x14ac:dyDescent="0.35">
      <c r="A31" s="89"/>
      <c r="B31" s="90"/>
      <c r="C31" s="91"/>
      <c r="D31" s="91"/>
      <c r="E31" s="92"/>
      <c r="F31" s="93"/>
      <c r="G31" s="126" t="str">
        <f t="shared" si="12"/>
        <v/>
      </c>
      <c r="H31" s="124"/>
      <c r="I31" s="96" t="str">
        <f t="shared" si="13"/>
        <v>$</v>
      </c>
      <c r="J31" s="104"/>
      <c r="K31" s="130" t="str">
        <f t="shared" si="14"/>
        <v/>
      </c>
      <c r="L31" s="106" t="str">
        <f t="shared" si="15"/>
        <v>$</v>
      </c>
      <c r="M31" s="107"/>
      <c r="N31" s="99">
        <f t="shared" si="16"/>
        <v>0.65</v>
      </c>
      <c r="O31" s="100" t="str">
        <f t="shared" si="17"/>
        <v>$</v>
      </c>
      <c r="P31" s="101" t="str">
        <f t="shared" si="18"/>
        <v>$</v>
      </c>
    </row>
    <row r="32" spans="1:16" s="34" customFormat="1" ht="28.75" customHeight="1" x14ac:dyDescent="0.35">
      <c r="A32" s="89"/>
      <c r="B32" s="90"/>
      <c r="C32" s="91"/>
      <c r="D32" s="91"/>
      <c r="E32" s="92"/>
      <c r="F32" s="93"/>
      <c r="G32" s="126" t="str">
        <f t="shared" si="12"/>
        <v/>
      </c>
      <c r="H32" s="124"/>
      <c r="I32" s="96" t="str">
        <f t="shared" si="13"/>
        <v>$</v>
      </c>
      <c r="J32" s="104"/>
      <c r="K32" s="130" t="str">
        <f t="shared" si="14"/>
        <v/>
      </c>
      <c r="L32" s="106" t="str">
        <f t="shared" si="15"/>
        <v>$</v>
      </c>
      <c r="M32" s="107"/>
      <c r="N32" s="99">
        <f t="shared" si="16"/>
        <v>0.65</v>
      </c>
      <c r="O32" s="100" t="str">
        <f t="shared" si="17"/>
        <v>$</v>
      </c>
      <c r="P32" s="101" t="str">
        <f t="shared" si="18"/>
        <v>$</v>
      </c>
    </row>
    <row r="33" spans="1:16" s="34" customFormat="1" ht="28.75" customHeight="1" thickBot="1" x14ac:dyDescent="0.4">
      <c r="A33" s="89"/>
      <c r="B33" s="90"/>
      <c r="C33" s="91"/>
      <c r="D33" s="91"/>
      <c r="E33" s="92"/>
      <c r="F33" s="93"/>
      <c r="G33" s="127" t="str">
        <f t="shared" si="12"/>
        <v/>
      </c>
      <c r="H33" s="124"/>
      <c r="I33" s="96" t="str">
        <f t="shared" si="13"/>
        <v>$</v>
      </c>
      <c r="J33" s="104"/>
      <c r="K33" s="130" t="str">
        <f t="shared" si="14"/>
        <v/>
      </c>
      <c r="L33" s="106" t="str">
        <f t="shared" si="15"/>
        <v>$</v>
      </c>
      <c r="M33" s="107"/>
      <c r="N33" s="132">
        <f t="shared" si="16"/>
        <v>0.65</v>
      </c>
      <c r="O33" s="133" t="str">
        <f t="shared" si="17"/>
        <v>$</v>
      </c>
      <c r="P33" s="101" t="str">
        <f t="shared" si="18"/>
        <v>$</v>
      </c>
    </row>
    <row r="34" spans="1:16" s="34" customFormat="1" ht="14.4" customHeight="1" thickTop="1" thickBot="1" x14ac:dyDescent="0.4">
      <c r="A34" s="73" t="s">
        <v>256</v>
      </c>
      <c r="B34" s="59"/>
      <c r="C34" s="59"/>
      <c r="D34" s="59"/>
      <c r="E34" s="59"/>
      <c r="F34" s="59"/>
      <c r="G34" s="59"/>
      <c r="H34" s="59"/>
      <c r="I34" s="59"/>
      <c r="J34" s="59"/>
      <c r="K34" s="59"/>
      <c r="L34" s="59"/>
      <c r="M34" s="59"/>
      <c r="N34" s="35"/>
      <c r="O34" s="35" t="s">
        <v>49</v>
      </c>
      <c r="P34" s="36" t="str">
        <f>IF(H17="","$",SUM(P17:P33))</f>
        <v>$</v>
      </c>
    </row>
    <row r="35" spans="1:16" s="34" customFormat="1" ht="14.4" customHeight="1" thickTop="1" x14ac:dyDescent="0.35">
      <c r="A35" s="73" t="s">
        <v>257</v>
      </c>
      <c r="B35" s="75"/>
      <c r="C35" s="75"/>
      <c r="D35" s="75"/>
      <c r="E35" s="75"/>
      <c r="F35" s="75"/>
      <c r="G35" s="75"/>
      <c r="H35" s="75"/>
      <c r="I35" s="75"/>
      <c r="J35" s="75"/>
      <c r="K35" s="75"/>
      <c r="L35" s="75"/>
      <c r="M35" s="75"/>
      <c r="N35" s="35"/>
      <c r="O35" s="35"/>
      <c r="P35" s="76"/>
    </row>
    <row r="36" spans="1:16" s="34" customFormat="1" ht="14.4" customHeight="1" x14ac:dyDescent="0.35">
      <c r="A36" s="74" t="s">
        <v>258</v>
      </c>
      <c r="B36" s="75"/>
      <c r="C36" s="75"/>
      <c r="D36" s="75"/>
      <c r="E36" s="75"/>
      <c r="F36" s="75"/>
      <c r="G36" s="75"/>
      <c r="H36" s="75"/>
      <c r="I36" s="75"/>
      <c r="J36" s="75"/>
      <c r="K36" s="75"/>
      <c r="L36" s="75"/>
      <c r="M36" s="75"/>
      <c r="N36" s="35"/>
      <c r="O36" s="35"/>
      <c r="P36" s="76"/>
    </row>
    <row r="37" spans="1:16" s="34" customFormat="1" ht="14.4" customHeight="1" thickBot="1" x14ac:dyDescent="0.4">
      <c r="A37" s="74" t="s">
        <v>207</v>
      </c>
      <c r="B37" s="60"/>
      <c r="C37" s="60"/>
      <c r="D37" s="60"/>
      <c r="E37" s="60"/>
      <c r="F37" s="60"/>
      <c r="G37" s="60"/>
      <c r="H37" s="60"/>
      <c r="I37" s="60"/>
      <c r="J37" s="60"/>
      <c r="K37" s="60"/>
      <c r="L37" s="60"/>
      <c r="M37" s="60"/>
    </row>
    <row r="39" spans="1:16" ht="6" customHeight="1" x14ac:dyDescent="0.3"/>
  </sheetData>
  <sheetProtection insertRows="0" deleteRows="0" sort="0"/>
  <mergeCells count="39">
    <mergeCell ref="O15:O16"/>
    <mergeCell ref="D15:D16"/>
    <mergeCell ref="E15:E16"/>
    <mergeCell ref="F15:F16"/>
    <mergeCell ref="L15:L16"/>
    <mergeCell ref="M15:M16"/>
    <mergeCell ref="G15:G16"/>
    <mergeCell ref="H15:H16"/>
    <mergeCell ref="J15:J16"/>
    <mergeCell ref="K15:K16"/>
    <mergeCell ref="N15:N16"/>
    <mergeCell ref="K13:P13"/>
    <mergeCell ref="A15:A16"/>
    <mergeCell ref="B15:B16"/>
    <mergeCell ref="C15:C16"/>
    <mergeCell ref="A9:B9"/>
    <mergeCell ref="C9:F9"/>
    <mergeCell ref="A10:B10"/>
    <mergeCell ref="C10:F10"/>
    <mergeCell ref="A11:B11"/>
    <mergeCell ref="C11:F11"/>
    <mergeCell ref="A12:B12"/>
    <mergeCell ref="C12:F12"/>
    <mergeCell ref="I15:I16"/>
    <mergeCell ref="A13:B13"/>
    <mergeCell ref="C13:F13"/>
    <mergeCell ref="P15:P16"/>
    <mergeCell ref="A7:B7"/>
    <mergeCell ref="C7:F7"/>
    <mergeCell ref="A8:B8"/>
    <mergeCell ref="C8:F8"/>
    <mergeCell ref="A6:B6"/>
    <mergeCell ref="C6:F6"/>
    <mergeCell ref="K6:P6"/>
    <mergeCell ref="A1:P1"/>
    <mergeCell ref="A2:P2"/>
    <mergeCell ref="A3:P3"/>
    <mergeCell ref="A5:F5"/>
    <mergeCell ref="I5:P5"/>
  </mergeCells>
  <phoneticPr fontId="32" type="noConversion"/>
  <dataValidations count="14">
    <dataValidation allowBlank="1" showErrorMessage="1" promptTitle="Certification Number" prompt="Interpreters who are certified have been issued a &quot;Certification Number&quot;. Interpreters who are not certified must leave this field blank." sqref="M10" xr:uid="{0D5AD585-3F33-4ED1-9E54-2982A0019104}"/>
    <dataValidation type="list" allowBlank="1" showErrorMessage="1" sqref="F17:F26 F28:F33" xr:uid="{00000000-0002-0000-0000-000006000000}">
      <formula1>"yes, no"</formula1>
    </dataValidation>
    <dataValidation allowBlank="1" showErrorMessage="1" sqref="J28:K33 J17:K26" xr:uid="{00000000-0002-0000-0000-000007000000}"/>
    <dataValidation allowBlank="1" showErrorMessage="1" promptTitle="Payment Rate" prompt="Enter the pre-approved rate for interpreting time. " sqref="H28:H33 H17:H26"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8:M33 M17:M26" xr:uid="{00000000-0002-0000-0000-00000B000000}"/>
    <dataValidation allowBlank="1" showInputMessage="1" showErrorMessage="1" promptTitle="Language" prompt="Language in which interpreting services were rendered for the billed assignment(s)." sqref="L14:N14" xr:uid="{00000000-0002-0000-0000-00000C000000}"/>
    <dataValidation type="date" operator="greaterThanOrEqual" allowBlank="1" showErrorMessage="1" error="Please enter a date after January 1, 2015." prompt="Current invoice is valid for work completed beginning January 1, 2015." sqref="A17:A26 A28:A33"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terpreter invoice number" prompt="Enter your interpreter invoice number " sqref="K6:P6" xr:uid="{CBC5C5A2-2865-4719-B550-7AF539DF6E85}"/>
    <dataValidation allowBlank="1" showInputMessage="1" promptTitle="Invoice submission date" prompt="Enter the date you are submitting your invoice " sqref="K8:L8" xr:uid="{62B89126-BC0D-46B3-8566-AA1281683479}"/>
    <dataValidation allowBlank="1" showInputMessage="1" promptTitle="Language combination" prompt="Enter your interpretation language  " sqref="K13:P13" xr:uid="{0E58846D-E268-4861-B4D8-7D2325092AD7}"/>
  </dataValidations>
  <pageMargins left="0.26" right="0.32" top="0.33" bottom="0.41" header="0.5" footer="0.22"/>
  <pageSetup scale="5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405040-A815-45B9-8B8A-0BF5C1CF3B8A}">
          <x14:formula1>
            <xm:f>'Drop down'!$A$161:$A$256</xm:f>
          </x14:formula1>
          <xm:sqref>B17:B26 B28:B33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56"/>
  <sheetViews>
    <sheetView topLeftCell="A243" workbookViewId="0">
      <selection activeCell="A254" sqref="A254:A255"/>
    </sheetView>
  </sheetViews>
  <sheetFormatPr defaultColWidth="9.1796875" defaultRowHeight="12.5" x14ac:dyDescent="0.25"/>
  <cols>
    <col min="1" max="1" width="66.81640625" style="53" bestFit="1" customWidth="1"/>
    <col min="2" max="2" width="9.1796875" style="53"/>
    <col min="3" max="3" width="20.81640625" style="53" bestFit="1" customWidth="1"/>
    <col min="4" max="16384" width="9.1796875" style="53"/>
  </cols>
  <sheetData>
    <row r="1" spans="1:4" ht="17.25" customHeight="1" x14ac:dyDescent="0.25">
      <c r="A1" s="53" t="s">
        <v>57</v>
      </c>
    </row>
    <row r="2" spans="1:4" ht="17.25" customHeight="1" x14ac:dyDescent="0.35">
      <c r="A2" s="53" t="s">
        <v>15</v>
      </c>
      <c r="C2" s="53">
        <v>0</v>
      </c>
      <c r="D2" s="54"/>
    </row>
    <row r="3" spans="1:4" ht="17.25" customHeight="1" x14ac:dyDescent="0.35">
      <c r="A3" s="53" t="s">
        <v>14</v>
      </c>
      <c r="D3" s="54"/>
    </row>
    <row r="4" spans="1:4" ht="17.25" customHeight="1" x14ac:dyDescent="0.35">
      <c r="A4" s="53" t="s">
        <v>58</v>
      </c>
      <c r="D4" s="54"/>
    </row>
    <row r="5" spans="1:4" ht="17.25" customHeight="1" x14ac:dyDescent="0.35">
      <c r="A5" s="53" t="s">
        <v>59</v>
      </c>
      <c r="D5" s="54"/>
    </row>
    <row r="7" spans="1:4" x14ac:dyDescent="0.25">
      <c r="A7" s="53" t="s">
        <v>60</v>
      </c>
    </row>
    <row r="8" spans="1:4" x14ac:dyDescent="0.25">
      <c r="A8" s="53" t="s">
        <v>61</v>
      </c>
    </row>
    <row r="10" spans="1:4" x14ac:dyDescent="0.25">
      <c r="A10" s="53" t="s">
        <v>62</v>
      </c>
    </row>
    <row r="11" spans="1:4" x14ac:dyDescent="0.25">
      <c r="A11" s="53" t="s">
        <v>63</v>
      </c>
    </row>
    <row r="12" spans="1:4" x14ac:dyDescent="0.25">
      <c r="A12" s="53" t="s">
        <v>64</v>
      </c>
    </row>
    <row r="13" spans="1:4" x14ac:dyDescent="0.25">
      <c r="A13" s="53" t="s">
        <v>65</v>
      </c>
    </row>
    <row r="14" spans="1:4" x14ac:dyDescent="0.25">
      <c r="A14" s="53" t="s">
        <v>66</v>
      </c>
    </row>
    <row r="15" spans="1:4" x14ac:dyDescent="0.25">
      <c r="A15" s="53" t="s">
        <v>67</v>
      </c>
    </row>
    <row r="16" spans="1:4" x14ac:dyDescent="0.25">
      <c r="A16" s="53" t="s">
        <v>68</v>
      </c>
    </row>
    <row r="17" spans="1:1" x14ac:dyDescent="0.25">
      <c r="A17" s="53" t="s">
        <v>69</v>
      </c>
    </row>
    <row r="18" spans="1:1" x14ac:dyDescent="0.25">
      <c r="A18" s="53" t="s">
        <v>70</v>
      </c>
    </row>
    <row r="19" spans="1:1" x14ac:dyDescent="0.25">
      <c r="A19" s="53" t="s">
        <v>71</v>
      </c>
    </row>
    <row r="20" spans="1:1" x14ac:dyDescent="0.25">
      <c r="A20" s="53" t="s">
        <v>72</v>
      </c>
    </row>
    <row r="21" spans="1:1" x14ac:dyDescent="0.25">
      <c r="A21" s="53" t="s">
        <v>73</v>
      </c>
    </row>
    <row r="22" spans="1:1" x14ac:dyDescent="0.25">
      <c r="A22" s="53" t="s">
        <v>74</v>
      </c>
    </row>
    <row r="23" spans="1:1" x14ac:dyDescent="0.25">
      <c r="A23" s="53" t="s">
        <v>75</v>
      </c>
    </row>
    <row r="24" spans="1:1" x14ac:dyDescent="0.25">
      <c r="A24" s="53" t="s">
        <v>76</v>
      </c>
    </row>
    <row r="25" spans="1:1" x14ac:dyDescent="0.25">
      <c r="A25" s="53" t="s">
        <v>77</v>
      </c>
    </row>
    <row r="26" spans="1:1" x14ac:dyDescent="0.25">
      <c r="A26" s="53" t="s">
        <v>78</v>
      </c>
    </row>
    <row r="27" spans="1:1" x14ac:dyDescent="0.25">
      <c r="A27" s="53" t="s">
        <v>79</v>
      </c>
    </row>
    <row r="28" spans="1:1" x14ac:dyDescent="0.25">
      <c r="A28" s="53" t="s">
        <v>80</v>
      </c>
    </row>
    <row r="29" spans="1:1" x14ac:dyDescent="0.25">
      <c r="A29" s="53" t="s">
        <v>81</v>
      </c>
    </row>
    <row r="30" spans="1:1" x14ac:dyDescent="0.25">
      <c r="A30" s="53" t="s">
        <v>82</v>
      </c>
    </row>
    <row r="31" spans="1:1" x14ac:dyDescent="0.25">
      <c r="A31" s="53" t="s">
        <v>83</v>
      </c>
    </row>
    <row r="33" spans="1:1" x14ac:dyDescent="0.25">
      <c r="A33" s="55" t="s">
        <v>84</v>
      </c>
    </row>
    <row r="34" spans="1:1" x14ac:dyDescent="0.25">
      <c r="A34" s="56" t="s">
        <v>85</v>
      </c>
    </row>
    <row r="36" spans="1:1" x14ac:dyDescent="0.25">
      <c r="A36" s="53" t="s">
        <v>86</v>
      </c>
    </row>
    <row r="37" spans="1:1" x14ac:dyDescent="0.25">
      <c r="A37" s="53" t="s">
        <v>87</v>
      </c>
    </row>
    <row r="38" spans="1:1" x14ac:dyDescent="0.25">
      <c r="A38" s="53" t="s">
        <v>88</v>
      </c>
    </row>
    <row r="39" spans="1:1" x14ac:dyDescent="0.25">
      <c r="A39" s="53" t="s">
        <v>89</v>
      </c>
    </row>
    <row r="40" spans="1:1" x14ac:dyDescent="0.25">
      <c r="A40" s="53" t="s">
        <v>90</v>
      </c>
    </row>
    <row r="41" spans="1:1" x14ac:dyDescent="0.25">
      <c r="A41" s="53" t="s">
        <v>91</v>
      </c>
    </row>
    <row r="42" spans="1:1" x14ac:dyDescent="0.25">
      <c r="A42" s="53" t="s">
        <v>92</v>
      </c>
    </row>
    <row r="43" spans="1:1" x14ac:dyDescent="0.25">
      <c r="A43" s="53" t="s">
        <v>93</v>
      </c>
    </row>
    <row r="44" spans="1:1" x14ac:dyDescent="0.25">
      <c r="A44" s="53" t="s">
        <v>94</v>
      </c>
    </row>
    <row r="45" spans="1:1" x14ac:dyDescent="0.25">
      <c r="A45" s="53" t="s">
        <v>95</v>
      </c>
    </row>
    <row r="46" spans="1:1" x14ac:dyDescent="0.25">
      <c r="A46" s="53" t="s">
        <v>96</v>
      </c>
    </row>
    <row r="47" spans="1:1" x14ac:dyDescent="0.25">
      <c r="A47" s="53" t="s">
        <v>97</v>
      </c>
    </row>
    <row r="48" spans="1:1" x14ac:dyDescent="0.25">
      <c r="A48" s="53" t="s">
        <v>98</v>
      </c>
    </row>
    <row r="49" spans="1:1" x14ac:dyDescent="0.25">
      <c r="A49" s="53" t="s">
        <v>99</v>
      </c>
    </row>
    <row r="50" spans="1:1" x14ac:dyDescent="0.25">
      <c r="A50" s="53" t="s">
        <v>100</v>
      </c>
    </row>
    <row r="51" spans="1:1" x14ac:dyDescent="0.25">
      <c r="A51" s="53" t="s">
        <v>101</v>
      </c>
    </row>
    <row r="52" spans="1:1" x14ac:dyDescent="0.25">
      <c r="A52" s="53" t="s">
        <v>102</v>
      </c>
    </row>
    <row r="53" spans="1:1" x14ac:dyDescent="0.25">
      <c r="A53" s="53" t="s">
        <v>103</v>
      </c>
    </row>
    <row r="54" spans="1:1" x14ac:dyDescent="0.25">
      <c r="A54" s="53" t="s">
        <v>104</v>
      </c>
    </row>
    <row r="55" spans="1:1" x14ac:dyDescent="0.25">
      <c r="A55" s="53" t="s">
        <v>105</v>
      </c>
    </row>
    <row r="56" spans="1:1" x14ac:dyDescent="0.25">
      <c r="A56" s="53" t="s">
        <v>106</v>
      </c>
    </row>
    <row r="57" spans="1:1" x14ac:dyDescent="0.25">
      <c r="A57" s="53" t="s">
        <v>107</v>
      </c>
    </row>
    <row r="58" spans="1:1" x14ac:dyDescent="0.25">
      <c r="A58" s="53" t="s">
        <v>108</v>
      </c>
    </row>
    <row r="59" spans="1:1" x14ac:dyDescent="0.25">
      <c r="A59" s="53" t="s">
        <v>109</v>
      </c>
    </row>
    <row r="60" spans="1:1" x14ac:dyDescent="0.25">
      <c r="A60" s="53" t="s">
        <v>110</v>
      </c>
    </row>
    <row r="61" spans="1:1" x14ac:dyDescent="0.25">
      <c r="A61" s="53" t="s">
        <v>111</v>
      </c>
    </row>
    <row r="62" spans="1:1" x14ac:dyDescent="0.25">
      <c r="A62" s="53" t="s">
        <v>112</v>
      </c>
    </row>
    <row r="63" spans="1:1" x14ac:dyDescent="0.25">
      <c r="A63" s="53" t="s">
        <v>113</v>
      </c>
    </row>
    <row r="64" spans="1:1" x14ac:dyDescent="0.25">
      <c r="A64" s="53" t="s">
        <v>114</v>
      </c>
    </row>
    <row r="65" spans="1:1" x14ac:dyDescent="0.25">
      <c r="A65" s="53" t="s">
        <v>115</v>
      </c>
    </row>
    <row r="66" spans="1:1" x14ac:dyDescent="0.25">
      <c r="A66" s="53" t="s">
        <v>116</v>
      </c>
    </row>
    <row r="67" spans="1:1" x14ac:dyDescent="0.25">
      <c r="A67" s="53" t="s">
        <v>117</v>
      </c>
    </row>
    <row r="68" spans="1:1" x14ac:dyDescent="0.25">
      <c r="A68" s="53" t="s">
        <v>118</v>
      </c>
    </row>
    <row r="69" spans="1:1" x14ac:dyDescent="0.25">
      <c r="A69" s="53" t="s">
        <v>119</v>
      </c>
    </row>
    <row r="70" spans="1:1" x14ac:dyDescent="0.25">
      <c r="A70" s="53" t="s">
        <v>120</v>
      </c>
    </row>
    <row r="71" spans="1:1" x14ac:dyDescent="0.25">
      <c r="A71" s="53" t="s">
        <v>121</v>
      </c>
    </row>
    <row r="72" spans="1:1" x14ac:dyDescent="0.25">
      <c r="A72" s="53" t="s">
        <v>122</v>
      </c>
    </row>
    <row r="73" spans="1:1" x14ac:dyDescent="0.25">
      <c r="A73" s="53" t="s">
        <v>123</v>
      </c>
    </row>
    <row r="74" spans="1:1" x14ac:dyDescent="0.25">
      <c r="A74" s="53" t="s">
        <v>124</v>
      </c>
    </row>
    <row r="75" spans="1:1" x14ac:dyDescent="0.25">
      <c r="A75" s="53" t="s">
        <v>125</v>
      </c>
    </row>
    <row r="76" spans="1:1" x14ac:dyDescent="0.25">
      <c r="A76" s="53" t="s">
        <v>126</v>
      </c>
    </row>
    <row r="77" spans="1:1" x14ac:dyDescent="0.25">
      <c r="A77" s="53" t="s">
        <v>127</v>
      </c>
    </row>
    <row r="78" spans="1:1" x14ac:dyDescent="0.25">
      <c r="A78" s="53" t="s">
        <v>128</v>
      </c>
    </row>
    <row r="79" spans="1:1" x14ac:dyDescent="0.25">
      <c r="A79" s="53" t="s">
        <v>129</v>
      </c>
    </row>
    <row r="80" spans="1:1" x14ac:dyDescent="0.25">
      <c r="A80" s="53" t="s">
        <v>130</v>
      </c>
    </row>
    <row r="81" spans="1:1" x14ac:dyDescent="0.25">
      <c r="A81" s="53" t="s">
        <v>131</v>
      </c>
    </row>
    <row r="82" spans="1:1" x14ac:dyDescent="0.25">
      <c r="A82" s="53" t="s">
        <v>132</v>
      </c>
    </row>
    <row r="83" spans="1:1" x14ac:dyDescent="0.25">
      <c r="A83" s="53" t="s">
        <v>133</v>
      </c>
    </row>
    <row r="85" spans="1:1" x14ac:dyDescent="0.25">
      <c r="A85" s="53" t="s">
        <v>134</v>
      </c>
    </row>
    <row r="86" spans="1:1" x14ac:dyDescent="0.25">
      <c r="A86" s="53" t="s">
        <v>135</v>
      </c>
    </row>
    <row r="87" spans="1:1" x14ac:dyDescent="0.25">
      <c r="A87" s="53" t="s">
        <v>136</v>
      </c>
    </row>
    <row r="88" spans="1:1" x14ac:dyDescent="0.25">
      <c r="A88" s="53" t="s">
        <v>137</v>
      </c>
    </row>
    <row r="89" spans="1:1" x14ac:dyDescent="0.25">
      <c r="A89" s="53" t="s">
        <v>138</v>
      </c>
    </row>
    <row r="90" spans="1:1" x14ac:dyDescent="0.25">
      <c r="A90" s="53" t="s">
        <v>139</v>
      </c>
    </row>
    <row r="91" spans="1:1" x14ac:dyDescent="0.25">
      <c r="A91" s="53" t="s">
        <v>140</v>
      </c>
    </row>
    <row r="92" spans="1:1" x14ac:dyDescent="0.25">
      <c r="A92" s="53" t="s">
        <v>141</v>
      </c>
    </row>
    <row r="93" spans="1:1" x14ac:dyDescent="0.25">
      <c r="A93" s="53" t="s">
        <v>142</v>
      </c>
    </row>
    <row r="94" spans="1:1" x14ac:dyDescent="0.25">
      <c r="A94" s="53" t="s">
        <v>143</v>
      </c>
    </row>
    <row r="95" spans="1:1" x14ac:dyDescent="0.25">
      <c r="A95" s="53" t="s">
        <v>144</v>
      </c>
    </row>
    <row r="96" spans="1:1" x14ac:dyDescent="0.25">
      <c r="A96" s="53" t="s">
        <v>145</v>
      </c>
    </row>
    <row r="97" spans="1:1" x14ac:dyDescent="0.25">
      <c r="A97" s="53" t="s">
        <v>146</v>
      </c>
    </row>
    <row r="98" spans="1:1" x14ac:dyDescent="0.25">
      <c r="A98" s="53" t="s">
        <v>147</v>
      </c>
    </row>
    <row r="99" spans="1:1" x14ac:dyDescent="0.25">
      <c r="A99" s="53" t="s">
        <v>148</v>
      </c>
    </row>
    <row r="100" spans="1:1" x14ac:dyDescent="0.25">
      <c r="A100" s="53" t="s">
        <v>149</v>
      </c>
    </row>
    <row r="101" spans="1:1" x14ac:dyDescent="0.25">
      <c r="A101" s="53" t="s">
        <v>150</v>
      </c>
    </row>
    <row r="102" spans="1:1" x14ac:dyDescent="0.25">
      <c r="A102" s="53" t="s">
        <v>151</v>
      </c>
    </row>
    <row r="103" spans="1:1" x14ac:dyDescent="0.25">
      <c r="A103" s="53" t="s">
        <v>152</v>
      </c>
    </row>
    <row r="104" spans="1:1" x14ac:dyDescent="0.25">
      <c r="A104" s="53" t="s">
        <v>153</v>
      </c>
    </row>
    <row r="105" spans="1:1" x14ac:dyDescent="0.25">
      <c r="A105" s="53" t="s">
        <v>154</v>
      </c>
    </row>
    <row r="106" spans="1:1" x14ac:dyDescent="0.25">
      <c r="A106" s="53" t="s">
        <v>155</v>
      </c>
    </row>
    <row r="107" spans="1:1" x14ac:dyDescent="0.25">
      <c r="A107" s="53" t="s">
        <v>156</v>
      </c>
    </row>
    <row r="108" spans="1:1" x14ac:dyDescent="0.25">
      <c r="A108" s="53" t="s">
        <v>157</v>
      </c>
    </row>
    <row r="109" spans="1:1" x14ac:dyDescent="0.25">
      <c r="A109" s="53" t="s">
        <v>158</v>
      </c>
    </row>
    <row r="110" spans="1:1" x14ac:dyDescent="0.25">
      <c r="A110" s="53" t="s">
        <v>159</v>
      </c>
    </row>
    <row r="111" spans="1:1" x14ac:dyDescent="0.25">
      <c r="A111" s="53" t="s">
        <v>160</v>
      </c>
    </row>
    <row r="112" spans="1:1" x14ac:dyDescent="0.25">
      <c r="A112" s="53" t="s">
        <v>161</v>
      </c>
    </row>
    <row r="113" spans="1:1" x14ac:dyDescent="0.25">
      <c r="A113" s="53" t="s">
        <v>162</v>
      </c>
    </row>
    <row r="114" spans="1:1" x14ac:dyDescent="0.25">
      <c r="A114" s="53" t="s">
        <v>163</v>
      </c>
    </row>
    <row r="115" spans="1:1" x14ac:dyDescent="0.25">
      <c r="A115" s="53" t="s">
        <v>164</v>
      </c>
    </row>
    <row r="116" spans="1:1" x14ac:dyDescent="0.25">
      <c r="A116" s="53" t="s">
        <v>165</v>
      </c>
    </row>
    <row r="117" spans="1:1" x14ac:dyDescent="0.25">
      <c r="A117" s="53" t="s">
        <v>166</v>
      </c>
    </row>
    <row r="118" spans="1:1" x14ac:dyDescent="0.25">
      <c r="A118" s="53" t="s">
        <v>167</v>
      </c>
    </row>
    <row r="119" spans="1:1" x14ac:dyDescent="0.25">
      <c r="A119" s="53" t="s">
        <v>168</v>
      </c>
    </row>
    <row r="120" spans="1:1" x14ac:dyDescent="0.25">
      <c r="A120" s="53" t="s">
        <v>169</v>
      </c>
    </row>
    <row r="121" spans="1:1" x14ac:dyDescent="0.25">
      <c r="A121" s="53" t="s">
        <v>170</v>
      </c>
    </row>
    <row r="122" spans="1:1" x14ac:dyDescent="0.25">
      <c r="A122" s="53" t="s">
        <v>171</v>
      </c>
    </row>
    <row r="123" spans="1:1" x14ac:dyDescent="0.25">
      <c r="A123" s="53" t="s">
        <v>172</v>
      </c>
    </row>
    <row r="124" spans="1:1" x14ac:dyDescent="0.25">
      <c r="A124" s="53" t="s">
        <v>173</v>
      </c>
    </row>
    <row r="125" spans="1:1" x14ac:dyDescent="0.25">
      <c r="A125" s="53" t="s">
        <v>174</v>
      </c>
    </row>
    <row r="126" spans="1:1" x14ac:dyDescent="0.25">
      <c r="A126" s="53" t="s">
        <v>175</v>
      </c>
    </row>
    <row r="127" spans="1:1" x14ac:dyDescent="0.25">
      <c r="A127" s="53" t="s">
        <v>176</v>
      </c>
    </row>
    <row r="128" spans="1:1" x14ac:dyDescent="0.25">
      <c r="A128" s="53" t="s">
        <v>177</v>
      </c>
    </row>
    <row r="129" spans="1:1" x14ac:dyDescent="0.25">
      <c r="A129" s="53" t="s">
        <v>178</v>
      </c>
    </row>
    <row r="130" spans="1:1" x14ac:dyDescent="0.25">
      <c r="A130" s="53" t="s">
        <v>179</v>
      </c>
    </row>
    <row r="131" spans="1:1" x14ac:dyDescent="0.25">
      <c r="A131" s="53" t="s">
        <v>180</v>
      </c>
    </row>
    <row r="132" spans="1:1" x14ac:dyDescent="0.25">
      <c r="A132" s="53" t="s">
        <v>181</v>
      </c>
    </row>
    <row r="133" spans="1:1" x14ac:dyDescent="0.25">
      <c r="A133" s="53" t="s">
        <v>182</v>
      </c>
    </row>
    <row r="134" spans="1:1" x14ac:dyDescent="0.25">
      <c r="A134" s="53" t="s">
        <v>183</v>
      </c>
    </row>
    <row r="135" spans="1:1" x14ac:dyDescent="0.25">
      <c r="A135" s="53" t="s">
        <v>184</v>
      </c>
    </row>
    <row r="136" spans="1:1" x14ac:dyDescent="0.25">
      <c r="A136" s="53" t="s">
        <v>185</v>
      </c>
    </row>
    <row r="137" spans="1:1" x14ac:dyDescent="0.25">
      <c r="A137" s="53" t="s">
        <v>186</v>
      </c>
    </row>
    <row r="138" spans="1:1" x14ac:dyDescent="0.25">
      <c r="A138" s="53" t="s">
        <v>187</v>
      </c>
    </row>
    <row r="139" spans="1:1" x14ac:dyDescent="0.25">
      <c r="A139" s="53" t="s">
        <v>188</v>
      </c>
    </row>
    <row r="140" spans="1:1" x14ac:dyDescent="0.25">
      <c r="A140" s="53" t="s">
        <v>189</v>
      </c>
    </row>
    <row r="141" spans="1:1" x14ac:dyDescent="0.25">
      <c r="A141" s="53" t="s">
        <v>190</v>
      </c>
    </row>
    <row r="142" spans="1:1" x14ac:dyDescent="0.25">
      <c r="A142" s="53" t="s">
        <v>191</v>
      </c>
    </row>
    <row r="143" spans="1:1" x14ac:dyDescent="0.25">
      <c r="A143" s="53" t="s">
        <v>192</v>
      </c>
    </row>
    <row r="144" spans="1:1" x14ac:dyDescent="0.25">
      <c r="A144" s="53" t="s">
        <v>193</v>
      </c>
    </row>
    <row r="145" spans="1:1" x14ac:dyDescent="0.25">
      <c r="A145" s="53" t="s">
        <v>194</v>
      </c>
    </row>
    <row r="146" spans="1:1" x14ac:dyDescent="0.25">
      <c r="A146" s="53" t="s">
        <v>195</v>
      </c>
    </row>
    <row r="147" spans="1:1" x14ac:dyDescent="0.25">
      <c r="A147" s="53" t="s">
        <v>196</v>
      </c>
    </row>
    <row r="148" spans="1:1" x14ac:dyDescent="0.25">
      <c r="A148" s="53" t="s">
        <v>197</v>
      </c>
    </row>
    <row r="150" spans="1:1" x14ac:dyDescent="0.25">
      <c r="A150" s="53" t="s">
        <v>198</v>
      </c>
    </row>
    <row r="151" spans="1:1" x14ac:dyDescent="0.25">
      <c r="A151" s="53" t="s">
        <v>199</v>
      </c>
    </row>
    <row r="152" spans="1:1" x14ac:dyDescent="0.25">
      <c r="A152" s="53" t="s">
        <v>200</v>
      </c>
    </row>
    <row r="153" spans="1:1" x14ac:dyDescent="0.25">
      <c r="A153" s="53" t="s">
        <v>206</v>
      </c>
    </row>
    <row r="154" spans="1:1" x14ac:dyDescent="0.25">
      <c r="A154" s="53" t="s">
        <v>202</v>
      </c>
    </row>
    <row r="155" spans="1:1" x14ac:dyDescent="0.25">
      <c r="A155" s="53" t="s">
        <v>203</v>
      </c>
    </row>
    <row r="156" spans="1:1" x14ac:dyDescent="0.25">
      <c r="A156" s="53" t="s">
        <v>204</v>
      </c>
    </row>
    <row r="157" spans="1:1" x14ac:dyDescent="0.25">
      <c r="A157" s="53" t="s">
        <v>205</v>
      </c>
    </row>
    <row r="159" spans="1:1" ht="13" x14ac:dyDescent="0.3">
      <c r="A159" s="77" t="s">
        <v>7</v>
      </c>
    </row>
    <row r="161" spans="1:4" ht="14.5" x14ac:dyDescent="0.35">
      <c r="A161" s="78" t="s">
        <v>208</v>
      </c>
      <c r="B161" s="79"/>
      <c r="C161" s="79"/>
      <c r="D161" s="79"/>
    </row>
    <row r="162" spans="1:4" ht="14.5" x14ac:dyDescent="0.35">
      <c r="A162" s="78" t="s">
        <v>363</v>
      </c>
      <c r="B162" s="79"/>
      <c r="C162" s="79"/>
      <c r="D162" s="79"/>
    </row>
    <row r="163" spans="1:4" ht="14.5" x14ac:dyDescent="0.35">
      <c r="A163" s="78" t="s">
        <v>364</v>
      </c>
      <c r="B163" s="79"/>
      <c r="C163" s="79"/>
      <c r="D163" s="79"/>
    </row>
    <row r="164" spans="1:4" ht="14.5" x14ac:dyDescent="0.35">
      <c r="A164" s="78" t="s">
        <v>365</v>
      </c>
      <c r="B164" s="79"/>
      <c r="C164" s="79"/>
      <c r="D164" s="79"/>
    </row>
    <row r="165" spans="1:4" ht="14.5" x14ac:dyDescent="0.35">
      <c r="A165" s="78" t="s">
        <v>366</v>
      </c>
      <c r="B165" s="79"/>
      <c r="C165" s="79"/>
      <c r="D165" s="79"/>
    </row>
    <row r="166" spans="1:4" ht="14.5" x14ac:dyDescent="0.35">
      <c r="A166" s="78" t="s">
        <v>367</v>
      </c>
      <c r="B166" s="79"/>
      <c r="C166" s="79"/>
      <c r="D166" s="79"/>
    </row>
    <row r="167" spans="1:4" ht="14.5" x14ac:dyDescent="0.35">
      <c r="A167" s="78" t="s">
        <v>368</v>
      </c>
      <c r="B167" s="79"/>
      <c r="C167" s="79"/>
      <c r="D167" s="79"/>
    </row>
    <row r="168" spans="1:4" ht="14.5" x14ac:dyDescent="0.35">
      <c r="A168" s="78" t="s">
        <v>369</v>
      </c>
      <c r="B168" s="79"/>
      <c r="C168" s="79"/>
      <c r="D168" s="79"/>
    </row>
    <row r="169" spans="1:4" ht="14.5" x14ac:dyDescent="0.35">
      <c r="A169" s="78" t="s">
        <v>209</v>
      </c>
      <c r="B169" s="79"/>
      <c r="C169" s="79"/>
      <c r="D169" s="79"/>
    </row>
    <row r="170" spans="1:4" ht="14.5" x14ac:dyDescent="0.35">
      <c r="A170" s="78" t="s">
        <v>370</v>
      </c>
      <c r="B170" s="79"/>
      <c r="C170" s="79"/>
      <c r="D170" s="79"/>
    </row>
    <row r="171" spans="1:4" ht="14.5" x14ac:dyDescent="0.35">
      <c r="A171" s="78" t="s">
        <v>371</v>
      </c>
      <c r="B171" s="79"/>
      <c r="C171" s="79"/>
      <c r="D171" s="79"/>
    </row>
    <row r="172" spans="1:4" ht="14.5" x14ac:dyDescent="0.35">
      <c r="A172" s="78" t="s">
        <v>210</v>
      </c>
      <c r="B172" s="79"/>
      <c r="C172" s="79"/>
      <c r="D172" s="79"/>
    </row>
    <row r="173" spans="1:4" ht="14.5" x14ac:dyDescent="0.35">
      <c r="A173" s="78" t="s">
        <v>372</v>
      </c>
      <c r="B173" s="79"/>
      <c r="C173" s="79"/>
      <c r="D173" s="79"/>
    </row>
    <row r="174" spans="1:4" ht="14.5" x14ac:dyDescent="0.35">
      <c r="A174" s="78" t="s">
        <v>373</v>
      </c>
      <c r="B174" s="79"/>
      <c r="C174" s="79"/>
      <c r="D174" s="79"/>
    </row>
    <row r="175" spans="1:4" ht="14.5" x14ac:dyDescent="0.35">
      <c r="A175" s="78" t="s">
        <v>211</v>
      </c>
      <c r="B175" s="79"/>
      <c r="C175" s="79"/>
      <c r="D175" s="79"/>
    </row>
    <row r="176" spans="1:4" ht="14.5" x14ac:dyDescent="0.35">
      <c r="A176" s="78" t="s">
        <v>212</v>
      </c>
      <c r="B176" s="79"/>
      <c r="C176" s="79"/>
      <c r="D176" s="79"/>
    </row>
    <row r="177" spans="1:4" ht="14.5" x14ac:dyDescent="0.35">
      <c r="A177" s="78" t="s">
        <v>213</v>
      </c>
      <c r="B177" s="79"/>
      <c r="C177" s="79"/>
      <c r="D177" s="79"/>
    </row>
    <row r="178" spans="1:4" ht="14.5" x14ac:dyDescent="0.35">
      <c r="A178" s="78" t="s">
        <v>374</v>
      </c>
      <c r="B178" s="79"/>
      <c r="C178" s="79"/>
      <c r="D178" s="79"/>
    </row>
    <row r="179" spans="1:4" ht="14.5" x14ac:dyDescent="0.35">
      <c r="A179" s="78" t="s">
        <v>375</v>
      </c>
      <c r="B179" s="79"/>
      <c r="C179" s="79"/>
      <c r="D179" s="79"/>
    </row>
    <row r="180" spans="1:4" ht="14.5" x14ac:dyDescent="0.35">
      <c r="A180" s="78" t="s">
        <v>214</v>
      </c>
      <c r="B180" s="79"/>
      <c r="C180" s="79"/>
      <c r="D180" s="79"/>
    </row>
    <row r="181" spans="1:4" ht="14.5" x14ac:dyDescent="0.35">
      <c r="A181" s="78" t="s">
        <v>215</v>
      </c>
      <c r="B181" s="79"/>
      <c r="C181" s="79"/>
      <c r="D181" s="79"/>
    </row>
    <row r="182" spans="1:4" ht="14.5" x14ac:dyDescent="0.35">
      <c r="A182" s="78" t="s">
        <v>376</v>
      </c>
      <c r="B182" s="79"/>
      <c r="C182" s="79"/>
      <c r="D182" s="79"/>
    </row>
    <row r="183" spans="1:4" ht="14.5" x14ac:dyDescent="0.35">
      <c r="A183" s="78" t="s">
        <v>377</v>
      </c>
      <c r="B183" s="79"/>
      <c r="C183" s="79"/>
      <c r="D183" s="79"/>
    </row>
    <row r="184" spans="1:4" ht="14.5" x14ac:dyDescent="0.35">
      <c r="A184" s="78" t="s">
        <v>217</v>
      </c>
      <c r="B184" s="79"/>
      <c r="C184" s="79"/>
      <c r="D184" s="79"/>
    </row>
    <row r="185" spans="1:4" ht="14.5" x14ac:dyDescent="0.35">
      <c r="A185" s="78" t="s">
        <v>218</v>
      </c>
      <c r="B185" s="79"/>
      <c r="C185" s="79"/>
      <c r="D185" s="79"/>
    </row>
    <row r="186" spans="1:4" ht="14.5" x14ac:dyDescent="0.35">
      <c r="A186" s="78" t="s">
        <v>219</v>
      </c>
      <c r="B186" s="79"/>
      <c r="C186" s="79"/>
      <c r="D186" s="79"/>
    </row>
    <row r="187" spans="1:4" ht="14.5" x14ac:dyDescent="0.35">
      <c r="A187" s="78" t="s">
        <v>220</v>
      </c>
      <c r="B187" s="79"/>
      <c r="C187" s="79"/>
      <c r="D187" s="79"/>
    </row>
    <row r="188" spans="1:4" ht="14.5" x14ac:dyDescent="0.35">
      <c r="A188" s="78" t="s">
        <v>221</v>
      </c>
      <c r="B188" s="79"/>
      <c r="C188" s="79"/>
      <c r="D188" s="79"/>
    </row>
    <row r="189" spans="1:4" ht="14.5" x14ac:dyDescent="0.35">
      <c r="A189" s="78" t="s">
        <v>378</v>
      </c>
      <c r="B189" s="79"/>
      <c r="C189" s="79"/>
      <c r="D189" s="79"/>
    </row>
    <row r="190" spans="1:4" ht="14.5" x14ac:dyDescent="0.35">
      <c r="A190" s="78" t="s">
        <v>379</v>
      </c>
      <c r="B190" s="79"/>
      <c r="C190" s="79"/>
      <c r="D190" s="79"/>
    </row>
    <row r="191" spans="1:4" ht="14.5" x14ac:dyDescent="0.35">
      <c r="A191" s="78" t="s">
        <v>222</v>
      </c>
      <c r="B191" s="79"/>
      <c r="C191" s="79"/>
      <c r="D191" s="79"/>
    </row>
    <row r="192" spans="1:4" ht="14.5" x14ac:dyDescent="0.35">
      <c r="A192" s="78" t="s">
        <v>380</v>
      </c>
      <c r="B192" s="79"/>
      <c r="C192" s="79"/>
      <c r="D192" s="79"/>
    </row>
    <row r="193" spans="1:4" ht="14.5" x14ac:dyDescent="0.35">
      <c r="A193" s="78" t="s">
        <v>381</v>
      </c>
      <c r="B193" s="79"/>
      <c r="C193" s="79"/>
      <c r="D193" s="79"/>
    </row>
    <row r="194" spans="1:4" ht="14.5" x14ac:dyDescent="0.35">
      <c r="A194" s="78" t="s">
        <v>223</v>
      </c>
      <c r="B194" s="79"/>
      <c r="C194" s="79"/>
      <c r="D194" s="79"/>
    </row>
    <row r="195" spans="1:4" ht="14.5" x14ac:dyDescent="0.35">
      <c r="A195" s="78" t="s">
        <v>224</v>
      </c>
      <c r="B195" s="79"/>
      <c r="C195" s="79"/>
      <c r="D195" s="79"/>
    </row>
    <row r="196" spans="1:4" ht="14.5" x14ac:dyDescent="0.35">
      <c r="A196" s="78" t="s">
        <v>382</v>
      </c>
      <c r="B196" s="79"/>
      <c r="C196" s="79"/>
      <c r="D196" s="79"/>
    </row>
    <row r="197" spans="1:4" ht="14.5" x14ac:dyDescent="0.35">
      <c r="A197" s="78" t="s">
        <v>383</v>
      </c>
      <c r="B197" s="79"/>
      <c r="C197" s="79"/>
      <c r="D197" s="79"/>
    </row>
    <row r="198" spans="1:4" ht="14.5" x14ac:dyDescent="0.35">
      <c r="A198" s="78" t="s">
        <v>384</v>
      </c>
      <c r="B198" s="79"/>
      <c r="C198" s="79"/>
      <c r="D198" s="79"/>
    </row>
    <row r="199" spans="1:4" ht="14.5" x14ac:dyDescent="0.35">
      <c r="A199" s="78" t="s">
        <v>385</v>
      </c>
      <c r="B199" s="79"/>
      <c r="C199" s="79"/>
      <c r="D199" s="79"/>
    </row>
    <row r="200" spans="1:4" ht="14.5" x14ac:dyDescent="0.35">
      <c r="A200" s="78" t="s">
        <v>225</v>
      </c>
      <c r="B200" s="79"/>
      <c r="C200" s="79"/>
      <c r="D200" s="79"/>
    </row>
    <row r="201" spans="1:4" ht="14.5" x14ac:dyDescent="0.35">
      <c r="A201" s="78" t="s">
        <v>226</v>
      </c>
      <c r="B201" s="79"/>
      <c r="C201" s="79"/>
      <c r="D201" s="79"/>
    </row>
    <row r="202" spans="1:4" ht="14.5" x14ac:dyDescent="0.35">
      <c r="A202" s="78" t="s">
        <v>227</v>
      </c>
      <c r="B202" s="79"/>
      <c r="C202" s="79"/>
      <c r="D202" s="79"/>
    </row>
    <row r="203" spans="1:4" ht="14.5" x14ac:dyDescent="0.35">
      <c r="A203" s="78" t="s">
        <v>386</v>
      </c>
      <c r="B203" s="79"/>
      <c r="C203" s="79"/>
      <c r="D203" s="79"/>
    </row>
    <row r="204" spans="1:4" ht="14.5" x14ac:dyDescent="0.35">
      <c r="A204" s="78" t="s">
        <v>387</v>
      </c>
      <c r="B204" s="79"/>
      <c r="C204" s="79"/>
      <c r="D204" s="79"/>
    </row>
    <row r="205" spans="1:4" ht="14.5" x14ac:dyDescent="0.35">
      <c r="A205" s="78" t="s">
        <v>228</v>
      </c>
      <c r="B205" s="79"/>
      <c r="C205" s="79"/>
      <c r="D205" s="79"/>
    </row>
    <row r="206" spans="1:4" ht="14.5" x14ac:dyDescent="0.35">
      <c r="A206" s="78" t="s">
        <v>229</v>
      </c>
      <c r="B206" s="79"/>
      <c r="C206" s="79"/>
      <c r="D206" s="79"/>
    </row>
    <row r="207" spans="1:4" ht="14.5" x14ac:dyDescent="0.35">
      <c r="A207" s="78" t="s">
        <v>230</v>
      </c>
      <c r="B207" s="79"/>
      <c r="C207" s="79"/>
      <c r="D207" s="79"/>
    </row>
    <row r="208" spans="1:4" ht="14.5" x14ac:dyDescent="0.35">
      <c r="A208" s="78" t="s">
        <v>231</v>
      </c>
      <c r="B208" s="79"/>
      <c r="C208" s="79"/>
      <c r="D208" s="79"/>
    </row>
    <row r="209" spans="1:4" ht="14.5" x14ac:dyDescent="0.35">
      <c r="A209" s="78" t="s">
        <v>232</v>
      </c>
      <c r="B209" s="79"/>
      <c r="C209" s="79"/>
      <c r="D209" s="79"/>
    </row>
    <row r="210" spans="1:4" ht="14.5" x14ac:dyDescent="0.35">
      <c r="A210" s="78" t="s">
        <v>388</v>
      </c>
      <c r="B210" s="79"/>
      <c r="C210" s="79"/>
      <c r="D210" s="79"/>
    </row>
    <row r="211" spans="1:4" ht="14.5" x14ac:dyDescent="0.35">
      <c r="A211" s="78" t="s">
        <v>389</v>
      </c>
      <c r="B211" s="79"/>
      <c r="C211" s="79"/>
      <c r="D211" s="79"/>
    </row>
    <row r="212" spans="1:4" ht="14.5" x14ac:dyDescent="0.35">
      <c r="A212" s="78" t="s">
        <v>233</v>
      </c>
      <c r="B212" s="79"/>
      <c r="C212" s="79"/>
      <c r="D212" s="79"/>
    </row>
    <row r="213" spans="1:4" ht="14.5" x14ac:dyDescent="0.35">
      <c r="A213" s="78" t="s">
        <v>234</v>
      </c>
      <c r="B213" s="79"/>
      <c r="C213" s="79"/>
      <c r="D213" s="79"/>
    </row>
    <row r="214" spans="1:4" ht="14.5" x14ac:dyDescent="0.35">
      <c r="A214" s="78" t="s">
        <v>235</v>
      </c>
      <c r="B214" s="79"/>
      <c r="C214" s="79"/>
      <c r="D214" s="79"/>
    </row>
    <row r="215" spans="1:4" ht="14.5" x14ac:dyDescent="0.35">
      <c r="A215" s="78" t="s">
        <v>236</v>
      </c>
      <c r="B215" s="79"/>
      <c r="C215" s="79"/>
      <c r="D215" s="79"/>
    </row>
    <row r="216" spans="1:4" ht="14.5" x14ac:dyDescent="0.35">
      <c r="A216" s="78" t="s">
        <v>237</v>
      </c>
      <c r="B216" s="79"/>
      <c r="C216" s="79"/>
      <c r="D216" s="79"/>
    </row>
    <row r="217" spans="1:4" ht="14.5" x14ac:dyDescent="0.35">
      <c r="A217" s="78" t="s">
        <v>238</v>
      </c>
      <c r="B217" s="79"/>
      <c r="C217" s="79"/>
      <c r="D217" s="79"/>
    </row>
    <row r="218" spans="1:4" ht="14.5" x14ac:dyDescent="0.35">
      <c r="A218" s="78" t="s">
        <v>324</v>
      </c>
      <c r="B218" s="79"/>
      <c r="C218" s="79"/>
      <c r="D218" s="79"/>
    </row>
    <row r="219" spans="1:4" ht="14.5" x14ac:dyDescent="0.35">
      <c r="A219" s="78" t="s">
        <v>325</v>
      </c>
      <c r="B219" s="79"/>
      <c r="C219" s="79"/>
      <c r="D219" s="79"/>
    </row>
    <row r="220" spans="1:4" ht="14.5" x14ac:dyDescent="0.35">
      <c r="A220" s="78" t="s">
        <v>239</v>
      </c>
      <c r="B220" s="79"/>
      <c r="C220" s="79"/>
      <c r="D220" s="79"/>
    </row>
    <row r="221" spans="1:4" ht="14.5" x14ac:dyDescent="0.35">
      <c r="A221" s="78" t="s">
        <v>240</v>
      </c>
      <c r="B221" s="79"/>
      <c r="C221" s="79"/>
      <c r="D221" s="79"/>
    </row>
    <row r="222" spans="1:4" ht="14.5" x14ac:dyDescent="0.35">
      <c r="A222" s="78" t="s">
        <v>390</v>
      </c>
      <c r="B222" s="79"/>
      <c r="C222" s="79"/>
      <c r="D222" s="79"/>
    </row>
    <row r="223" spans="1:4" ht="14.5" x14ac:dyDescent="0.35">
      <c r="A223" s="78" t="s">
        <v>391</v>
      </c>
      <c r="B223" s="79"/>
      <c r="C223" s="79"/>
      <c r="D223" s="79"/>
    </row>
    <row r="224" spans="1:4" ht="14.5" x14ac:dyDescent="0.35">
      <c r="A224" s="78" t="s">
        <v>241</v>
      </c>
      <c r="B224" s="79"/>
      <c r="C224" s="79"/>
      <c r="D224" s="79"/>
    </row>
    <row r="225" spans="1:4" ht="14.5" x14ac:dyDescent="0.35">
      <c r="A225" s="78" t="s">
        <v>242</v>
      </c>
      <c r="B225" s="79"/>
      <c r="C225" s="79"/>
      <c r="D225" s="79"/>
    </row>
    <row r="226" spans="1:4" ht="14.5" x14ac:dyDescent="0.35">
      <c r="A226" s="78" t="s">
        <v>243</v>
      </c>
      <c r="B226" s="79"/>
      <c r="C226" s="79"/>
      <c r="D226" s="79"/>
    </row>
    <row r="227" spans="1:4" ht="14.5" x14ac:dyDescent="0.35">
      <c r="A227" s="78" t="s">
        <v>392</v>
      </c>
      <c r="B227" s="79"/>
      <c r="C227" s="79"/>
      <c r="D227" s="79"/>
    </row>
    <row r="228" spans="1:4" ht="14.5" x14ac:dyDescent="0.35">
      <c r="A228" s="78" t="s">
        <v>393</v>
      </c>
      <c r="B228" s="79"/>
      <c r="C228" s="79"/>
      <c r="D228" s="79"/>
    </row>
    <row r="229" spans="1:4" ht="14.5" x14ac:dyDescent="0.35">
      <c r="A229" s="78" t="s">
        <v>244</v>
      </c>
      <c r="B229" s="79"/>
      <c r="C229" s="79"/>
      <c r="D229" s="79"/>
    </row>
    <row r="230" spans="1:4" ht="14.5" x14ac:dyDescent="0.35">
      <c r="A230" s="78" t="s">
        <v>245</v>
      </c>
      <c r="B230" s="79"/>
      <c r="C230" s="79"/>
      <c r="D230" s="79"/>
    </row>
    <row r="231" spans="1:4" ht="14.5" x14ac:dyDescent="0.35">
      <c r="A231" s="78" t="s">
        <v>394</v>
      </c>
      <c r="B231" s="79"/>
      <c r="C231" s="79"/>
      <c r="D231" s="79"/>
    </row>
    <row r="232" spans="1:4" ht="14.5" x14ac:dyDescent="0.35">
      <c r="A232" s="78" t="s">
        <v>395</v>
      </c>
      <c r="B232" s="79"/>
      <c r="C232" s="79"/>
      <c r="D232" s="79"/>
    </row>
    <row r="233" spans="1:4" ht="14.5" x14ac:dyDescent="0.35">
      <c r="A233" s="78" t="s">
        <v>246</v>
      </c>
      <c r="B233" s="79"/>
      <c r="C233" s="79"/>
      <c r="D233" s="79"/>
    </row>
    <row r="234" spans="1:4" ht="14.5" x14ac:dyDescent="0.35">
      <c r="A234" s="78" t="s">
        <v>396</v>
      </c>
      <c r="B234" s="79"/>
      <c r="C234" s="79"/>
      <c r="D234" s="79"/>
    </row>
    <row r="235" spans="1:4" ht="14.5" x14ac:dyDescent="0.35">
      <c r="A235" s="78" t="s">
        <v>326</v>
      </c>
      <c r="B235" s="79"/>
      <c r="C235" s="79"/>
      <c r="D235" s="79"/>
    </row>
    <row r="236" spans="1:4" ht="14.5" x14ac:dyDescent="0.35">
      <c r="A236" s="78" t="s">
        <v>247</v>
      </c>
      <c r="B236" s="79"/>
      <c r="C236" s="79"/>
      <c r="D236" s="79"/>
    </row>
    <row r="237" spans="1:4" ht="14.5" x14ac:dyDescent="0.35">
      <c r="A237" s="78" t="s">
        <v>248</v>
      </c>
      <c r="B237" s="79"/>
      <c r="C237" s="79"/>
      <c r="D237" s="79"/>
    </row>
    <row r="238" spans="1:4" ht="14.5" x14ac:dyDescent="0.35">
      <c r="A238" s="78" t="s">
        <v>249</v>
      </c>
      <c r="B238" s="79"/>
      <c r="C238" s="79"/>
      <c r="D238" s="79"/>
    </row>
    <row r="239" spans="1:4" ht="14.5" x14ac:dyDescent="0.35">
      <c r="A239" s="78" t="s">
        <v>397</v>
      </c>
      <c r="B239" s="79"/>
      <c r="C239" s="79"/>
      <c r="D239" s="79"/>
    </row>
    <row r="240" spans="1:4" ht="14.5" x14ac:dyDescent="0.35">
      <c r="A240" s="78" t="s">
        <v>398</v>
      </c>
      <c r="B240" s="79"/>
      <c r="C240" s="79"/>
      <c r="D240" s="79"/>
    </row>
    <row r="241" spans="1:4" ht="14.5" x14ac:dyDescent="0.35">
      <c r="A241" s="78" t="s">
        <v>399</v>
      </c>
      <c r="B241" s="79"/>
      <c r="C241" s="79"/>
      <c r="D241" s="79"/>
    </row>
    <row r="242" spans="1:4" ht="14.5" x14ac:dyDescent="0.35">
      <c r="A242" s="78" t="s">
        <v>400</v>
      </c>
      <c r="B242" s="79"/>
      <c r="C242" s="79"/>
      <c r="D242" s="79"/>
    </row>
    <row r="243" spans="1:4" ht="14.5" x14ac:dyDescent="0.35">
      <c r="A243" s="78" t="s">
        <v>401</v>
      </c>
      <c r="B243" s="79"/>
      <c r="C243" s="79"/>
      <c r="D243" s="79"/>
    </row>
    <row r="244" spans="1:4" ht="14.5" x14ac:dyDescent="0.35">
      <c r="A244" s="78" t="s">
        <v>402</v>
      </c>
      <c r="B244" s="79"/>
      <c r="C244" s="79"/>
      <c r="D244" s="79"/>
    </row>
    <row r="245" spans="1:4" ht="14.5" x14ac:dyDescent="0.35">
      <c r="A245" s="78" t="s">
        <v>403</v>
      </c>
      <c r="B245" s="79"/>
      <c r="C245" s="79"/>
      <c r="D245" s="79"/>
    </row>
    <row r="246" spans="1:4" ht="14.5" x14ac:dyDescent="0.35">
      <c r="A246" s="78" t="s">
        <v>404</v>
      </c>
      <c r="B246" s="79"/>
      <c r="C246" s="79"/>
      <c r="D246" s="79"/>
    </row>
    <row r="247" spans="1:4" ht="14.5" x14ac:dyDescent="0.35">
      <c r="A247" s="78" t="s">
        <v>250</v>
      </c>
      <c r="B247" s="79"/>
      <c r="C247" s="79"/>
      <c r="D247" s="79"/>
    </row>
    <row r="248" spans="1:4" ht="14.5" x14ac:dyDescent="0.35">
      <c r="A248" s="78" t="s">
        <v>405</v>
      </c>
      <c r="B248" s="79"/>
      <c r="C248" s="79"/>
      <c r="D248" s="79"/>
    </row>
    <row r="249" spans="1:4" ht="14.5" x14ac:dyDescent="0.35">
      <c r="A249" s="78" t="s">
        <v>406</v>
      </c>
      <c r="B249" s="79"/>
      <c r="C249" s="79"/>
      <c r="D249" s="79"/>
    </row>
    <row r="250" spans="1:4" ht="14.5" x14ac:dyDescent="0.35">
      <c r="A250" s="78" t="s">
        <v>411</v>
      </c>
      <c r="B250" s="79"/>
      <c r="C250" s="79"/>
      <c r="D250" s="79"/>
    </row>
    <row r="251" spans="1:4" ht="14.5" x14ac:dyDescent="0.35">
      <c r="A251" s="78" t="s">
        <v>412</v>
      </c>
      <c r="B251" s="79"/>
      <c r="C251" s="79"/>
      <c r="D251" s="79"/>
    </row>
    <row r="252" spans="1:4" ht="14.5" x14ac:dyDescent="0.35">
      <c r="A252" s="78" t="s">
        <v>413</v>
      </c>
      <c r="B252" s="79"/>
      <c r="C252" s="79"/>
      <c r="D252" s="79"/>
    </row>
    <row r="253" spans="1:4" ht="14.5" x14ac:dyDescent="0.25">
      <c r="A253" s="78" t="s">
        <v>414</v>
      </c>
    </row>
    <row r="254" spans="1:4" ht="14.5" x14ac:dyDescent="0.25">
      <c r="A254" s="131" t="s">
        <v>416</v>
      </c>
    </row>
    <row r="255" spans="1:4" ht="14.5" x14ac:dyDescent="0.25">
      <c r="A255" s="131" t="s">
        <v>417</v>
      </c>
    </row>
    <row r="256" spans="1:4" ht="14.5" x14ac:dyDescent="0.25">
      <c r="A256" s="78" t="s">
        <v>407</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0"/>
  <sheetViews>
    <sheetView showGridLines="0" showRuler="0" view="pageLayout" zoomScaleNormal="90" workbookViewId="0">
      <selection activeCell="O9" sqref="O9"/>
    </sheetView>
  </sheetViews>
  <sheetFormatPr defaultColWidth="9.1796875" defaultRowHeight="13.5" x14ac:dyDescent="0.25"/>
  <cols>
    <col min="1" max="1" width="4.81640625" style="4" customWidth="1"/>
    <col min="2" max="2" width="10.54296875" style="4" customWidth="1"/>
    <col min="3" max="3" width="13.1796875" style="4" customWidth="1"/>
    <col min="4" max="5" width="7.81640625" style="4" customWidth="1"/>
    <col min="6" max="6" width="10.81640625" style="4" customWidth="1"/>
    <col min="7" max="14" width="4.54296875" style="4" customWidth="1"/>
    <col min="15" max="15" width="10" style="4" customWidth="1"/>
    <col min="16" max="16" width="20.1796875" style="4" customWidth="1"/>
    <col min="17" max="16384" width="9.1796875" style="4"/>
  </cols>
  <sheetData>
    <row r="1" spans="1:47" s="2" customFormat="1" ht="27.75" customHeight="1" x14ac:dyDescent="0.35">
      <c r="A1" s="172" t="s">
        <v>0</v>
      </c>
      <c r="B1" s="172"/>
      <c r="C1" s="172"/>
      <c r="D1" s="172"/>
      <c r="E1" s="172"/>
      <c r="F1" s="172"/>
      <c r="G1" s="172"/>
      <c r="H1" s="172"/>
      <c r="I1" s="172"/>
      <c r="J1" s="172"/>
      <c r="K1" s="172"/>
      <c r="L1" s="172"/>
      <c r="M1" s="172"/>
      <c r="N1" s="172"/>
      <c r="O1" s="172"/>
      <c r="P1" s="172"/>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173" t="s">
        <v>1</v>
      </c>
      <c r="B2" s="173"/>
      <c r="C2" s="173"/>
      <c r="D2" s="173"/>
      <c r="E2" s="173"/>
      <c r="F2" s="173"/>
      <c r="G2" s="173"/>
      <c r="H2" s="173"/>
      <c r="I2" s="173"/>
      <c r="J2" s="173"/>
      <c r="K2" s="173"/>
      <c r="L2" s="173"/>
      <c r="M2" s="173"/>
      <c r="N2" s="173"/>
      <c r="O2" s="173"/>
      <c r="P2" s="173"/>
    </row>
    <row r="3" spans="1:47" x14ac:dyDescent="0.25">
      <c r="A3" s="161" t="s">
        <v>2</v>
      </c>
      <c r="B3" s="162"/>
      <c r="C3" s="163"/>
      <c r="D3" s="180"/>
      <c r="E3" s="180"/>
      <c r="F3" s="180"/>
      <c r="G3" s="180"/>
      <c r="H3" s="180"/>
      <c r="I3" s="181"/>
      <c r="K3" s="161" t="s">
        <v>3</v>
      </c>
      <c r="L3" s="162"/>
      <c r="M3" s="163"/>
      <c r="N3" s="174"/>
      <c r="O3" s="175"/>
      <c r="P3" s="176"/>
    </row>
    <row r="4" spans="1:47" x14ac:dyDescent="0.25">
      <c r="A4" s="164"/>
      <c r="B4" s="165"/>
      <c r="C4" s="166"/>
      <c r="D4" s="182"/>
      <c r="E4" s="182"/>
      <c r="F4" s="182"/>
      <c r="G4" s="182"/>
      <c r="H4" s="182"/>
      <c r="I4" s="183"/>
      <c r="K4" s="164"/>
      <c r="L4" s="165"/>
      <c r="M4" s="166"/>
      <c r="N4" s="177"/>
      <c r="O4" s="178"/>
      <c r="P4" s="179"/>
    </row>
    <row r="5" spans="1:47" ht="5.25" customHeight="1" x14ac:dyDescent="0.25">
      <c r="A5" s="5"/>
      <c r="B5" s="5"/>
      <c r="C5" s="5"/>
      <c r="D5" s="5"/>
      <c r="E5" s="5"/>
      <c r="F5" s="5"/>
      <c r="G5" s="5"/>
      <c r="H5" s="64"/>
      <c r="I5" s="64"/>
      <c r="J5" s="64"/>
      <c r="K5" s="64"/>
      <c r="L5" s="64"/>
      <c r="M5" s="64"/>
    </row>
    <row r="6" spans="1:47" x14ac:dyDescent="0.25">
      <c r="A6" s="161" t="s">
        <v>4</v>
      </c>
      <c r="B6" s="162"/>
      <c r="C6" s="163"/>
      <c r="D6" s="167"/>
      <c r="E6" s="167"/>
      <c r="F6" s="167"/>
      <c r="G6" s="167"/>
      <c r="H6" s="167"/>
      <c r="I6" s="167"/>
      <c r="J6" s="167"/>
      <c r="K6" s="167"/>
      <c r="L6" s="167"/>
      <c r="M6" s="167"/>
      <c r="N6" s="167"/>
      <c r="O6" s="167"/>
      <c r="P6" s="168"/>
    </row>
    <row r="7" spans="1:47" x14ac:dyDescent="0.25">
      <c r="A7" s="164"/>
      <c r="B7" s="165"/>
      <c r="C7" s="166"/>
      <c r="D7" s="169"/>
      <c r="E7" s="169"/>
      <c r="F7" s="169"/>
      <c r="G7" s="169"/>
      <c r="H7" s="169"/>
      <c r="I7" s="169"/>
      <c r="J7" s="169"/>
      <c r="K7" s="169"/>
      <c r="L7" s="169"/>
      <c r="M7" s="169"/>
      <c r="N7" s="169"/>
      <c r="O7" s="169"/>
      <c r="P7" s="170"/>
    </row>
    <row r="8" spans="1:47" ht="5.25" customHeight="1" x14ac:dyDescent="0.25">
      <c r="A8" s="5"/>
      <c r="B8" s="5"/>
      <c r="C8" s="5"/>
      <c r="D8" s="5"/>
      <c r="E8" s="5"/>
      <c r="F8" s="5"/>
      <c r="G8" s="5"/>
      <c r="H8" s="171"/>
      <c r="I8" s="171"/>
      <c r="J8" s="171"/>
      <c r="K8" s="171"/>
      <c r="L8" s="171"/>
      <c r="M8" s="171"/>
    </row>
    <row r="9" spans="1:47" ht="68.5" customHeight="1" x14ac:dyDescent="0.25">
      <c r="A9" s="6" t="s">
        <v>5</v>
      </c>
      <c r="B9" s="69" t="s">
        <v>6</v>
      </c>
      <c r="C9" s="69" t="s">
        <v>7</v>
      </c>
      <c r="D9" s="69" t="s">
        <v>36</v>
      </c>
      <c r="E9" s="71" t="s">
        <v>37</v>
      </c>
      <c r="F9" s="88" t="s">
        <v>8</v>
      </c>
      <c r="G9" s="7" t="s">
        <v>9</v>
      </c>
      <c r="H9" s="8" t="s">
        <v>10</v>
      </c>
      <c r="I9" s="8" t="s">
        <v>11</v>
      </c>
      <c r="J9" s="8" t="s">
        <v>12</v>
      </c>
      <c r="K9" s="8" t="s">
        <v>13</v>
      </c>
      <c r="L9" s="8" t="s">
        <v>14</v>
      </c>
      <c r="M9" s="8" t="s">
        <v>15</v>
      </c>
      <c r="N9" s="9" t="s">
        <v>16</v>
      </c>
      <c r="O9" s="65" t="s">
        <v>56</v>
      </c>
      <c r="P9" s="66"/>
    </row>
    <row r="10" spans="1:47" ht="12.75" customHeight="1" x14ac:dyDescent="0.3">
      <c r="A10" s="10" t="s">
        <v>17</v>
      </c>
      <c r="B10" s="70"/>
      <c r="C10" s="70"/>
      <c r="D10" s="70"/>
      <c r="E10" s="72"/>
      <c r="F10" s="11"/>
      <c r="G10" s="11"/>
      <c r="H10" s="12"/>
      <c r="I10" s="12"/>
      <c r="J10" s="12"/>
      <c r="K10" s="12"/>
      <c r="L10" s="12"/>
      <c r="M10" s="12"/>
      <c r="N10" s="13"/>
      <c r="O10" s="67"/>
      <c r="P10" s="68"/>
    </row>
    <row r="11" spans="1:47" ht="40.5" customHeight="1" x14ac:dyDescent="0.25">
      <c r="A11" s="37"/>
      <c r="B11" s="38"/>
      <c r="C11" s="38"/>
      <c r="D11" s="38"/>
      <c r="E11" s="39"/>
      <c r="F11" s="40"/>
      <c r="G11" s="38"/>
      <c r="H11" s="41"/>
      <c r="I11" s="41"/>
      <c r="J11" s="41"/>
      <c r="K11" s="41"/>
      <c r="L11" s="41"/>
      <c r="M11" s="41"/>
      <c r="N11" s="39"/>
      <c r="O11" s="184"/>
      <c r="P11" s="185"/>
    </row>
    <row r="12" spans="1:47" ht="40.5" customHeight="1" x14ac:dyDescent="0.25">
      <c r="A12" s="42"/>
      <c r="B12" s="43"/>
      <c r="C12" s="43"/>
      <c r="D12" s="43"/>
      <c r="E12" s="44"/>
      <c r="F12" s="45"/>
      <c r="G12" s="43"/>
      <c r="H12" s="46"/>
      <c r="I12" s="46"/>
      <c r="J12" s="46"/>
      <c r="K12" s="46"/>
      <c r="L12" s="46"/>
      <c r="M12" s="46"/>
      <c r="N12" s="44"/>
      <c r="O12" s="159"/>
      <c r="P12" s="160"/>
    </row>
    <row r="13" spans="1:47" ht="40.5" customHeight="1" x14ac:dyDescent="0.25">
      <c r="A13" s="42"/>
      <c r="B13" s="43"/>
      <c r="C13" s="43"/>
      <c r="D13" s="43"/>
      <c r="E13" s="44"/>
      <c r="F13" s="45"/>
      <c r="G13" s="43"/>
      <c r="H13" s="46"/>
      <c r="I13" s="46"/>
      <c r="J13" s="46"/>
      <c r="K13" s="46"/>
      <c r="L13" s="46"/>
      <c r="M13" s="46"/>
      <c r="N13" s="44"/>
      <c r="O13" s="159"/>
      <c r="P13" s="160"/>
    </row>
    <row r="14" spans="1:47" ht="40.5" customHeight="1" x14ac:dyDescent="0.25">
      <c r="A14" s="42"/>
      <c r="B14" s="43"/>
      <c r="C14" s="43"/>
      <c r="D14" s="43"/>
      <c r="E14" s="44"/>
      <c r="F14" s="45"/>
      <c r="G14" s="43"/>
      <c r="H14" s="46"/>
      <c r="I14" s="46"/>
      <c r="J14" s="46"/>
      <c r="K14" s="46"/>
      <c r="L14" s="46"/>
      <c r="M14" s="46"/>
      <c r="N14" s="44"/>
      <c r="O14" s="159"/>
      <c r="P14" s="160"/>
    </row>
    <row r="15" spans="1:47" ht="40.5" customHeight="1" x14ac:dyDescent="0.25">
      <c r="A15" s="42"/>
      <c r="B15" s="43"/>
      <c r="C15" s="43"/>
      <c r="D15" s="43"/>
      <c r="E15" s="44"/>
      <c r="F15" s="45"/>
      <c r="G15" s="43"/>
      <c r="H15" s="46"/>
      <c r="I15" s="46"/>
      <c r="J15" s="46"/>
      <c r="K15" s="46"/>
      <c r="L15" s="46"/>
      <c r="M15" s="46"/>
      <c r="N15" s="44"/>
      <c r="O15" s="159"/>
      <c r="P15" s="160"/>
    </row>
    <row r="16" spans="1:47" ht="40.5" customHeight="1" x14ac:dyDescent="0.25">
      <c r="A16" s="42"/>
      <c r="B16" s="43"/>
      <c r="C16" s="43"/>
      <c r="D16" s="43"/>
      <c r="E16" s="44"/>
      <c r="F16" s="45"/>
      <c r="G16" s="43"/>
      <c r="H16" s="46"/>
      <c r="I16" s="46"/>
      <c r="J16" s="46"/>
      <c r="K16" s="46"/>
      <c r="L16" s="46"/>
      <c r="M16" s="46"/>
      <c r="N16" s="44"/>
      <c r="O16" s="159"/>
      <c r="P16" s="160"/>
    </row>
    <row r="17" spans="1:16" ht="40.5" customHeight="1" x14ac:dyDescent="0.25">
      <c r="A17" s="42"/>
      <c r="B17" s="43"/>
      <c r="C17" s="43"/>
      <c r="D17" s="43"/>
      <c r="E17" s="44"/>
      <c r="F17" s="45"/>
      <c r="G17" s="43"/>
      <c r="H17" s="46"/>
      <c r="I17" s="46"/>
      <c r="J17" s="46"/>
      <c r="K17" s="46"/>
      <c r="L17" s="46"/>
      <c r="M17" s="46"/>
      <c r="N17" s="44"/>
      <c r="O17" s="159"/>
      <c r="P17" s="160"/>
    </row>
    <row r="18" spans="1:16" ht="40.5" customHeight="1" x14ac:dyDescent="0.25">
      <c r="A18" s="47"/>
      <c r="B18" s="48"/>
      <c r="C18" s="48"/>
      <c r="D18" s="48"/>
      <c r="E18" s="49"/>
      <c r="F18" s="50"/>
      <c r="G18" s="48"/>
      <c r="H18" s="51"/>
      <c r="I18" s="51"/>
      <c r="J18" s="51"/>
      <c r="K18" s="51"/>
      <c r="L18" s="51"/>
      <c r="M18" s="51"/>
      <c r="N18" s="49"/>
      <c r="O18" s="186"/>
      <c r="P18" s="187"/>
    </row>
    <row r="19" spans="1:16" ht="9" customHeight="1" x14ac:dyDescent="0.25">
      <c r="A19" s="14"/>
      <c r="B19" s="14"/>
      <c r="F19" s="188"/>
      <c r="G19" s="189" t="str">
        <f t="shared" ref="G19:N19" si="0">IF(SUM(G11:G18)=0,"",SUM(G11:G18))</f>
        <v/>
      </c>
      <c r="H19" s="191" t="str">
        <f t="shared" si="0"/>
        <v/>
      </c>
      <c r="I19" s="191" t="str">
        <f t="shared" si="0"/>
        <v/>
      </c>
      <c r="J19" s="191" t="str">
        <f t="shared" si="0"/>
        <v/>
      </c>
      <c r="K19" s="191" t="str">
        <f t="shared" si="0"/>
        <v/>
      </c>
      <c r="L19" s="191" t="str">
        <f t="shared" si="0"/>
        <v/>
      </c>
      <c r="M19" s="191" t="str">
        <f t="shared" si="0"/>
        <v/>
      </c>
      <c r="N19" s="193" t="str">
        <f t="shared" si="0"/>
        <v/>
      </c>
    </row>
    <row r="20" spans="1:16" x14ac:dyDescent="0.25">
      <c r="A20" s="52"/>
      <c r="B20" s="15" t="s">
        <v>18</v>
      </c>
      <c r="F20" s="188"/>
      <c r="G20" s="190"/>
      <c r="H20" s="192"/>
      <c r="I20" s="192"/>
      <c r="J20" s="192"/>
      <c r="K20" s="192"/>
      <c r="L20" s="192"/>
      <c r="M20" s="192"/>
      <c r="N20" s="194"/>
    </row>
  </sheetData>
  <sheetProtection selectLockedCells="1"/>
  <mergeCells count="26">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 ref="O14:P14"/>
    <mergeCell ref="A6:C7"/>
    <mergeCell ref="D6:P7"/>
    <mergeCell ref="H8:M8"/>
    <mergeCell ref="A1:P1"/>
    <mergeCell ref="A2:P2"/>
    <mergeCell ref="A3:C4"/>
    <mergeCell ref="K3:M4"/>
    <mergeCell ref="N3:P4"/>
    <mergeCell ref="D3:I4"/>
  </mergeCells>
  <printOptions horizontalCentered="1" verticalCentered="1"/>
  <pageMargins left="0.4" right="0.4" top="0.4" bottom="0.4"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C0CB-3F46-4572-90C7-06F411DCE9F1}">
  <dimension ref="A1:D32"/>
  <sheetViews>
    <sheetView workbookViewId="0">
      <selection activeCell="D10" sqref="D10"/>
    </sheetView>
  </sheetViews>
  <sheetFormatPr defaultColWidth="8.81640625" defaultRowHeight="14.5" x14ac:dyDescent="0.35"/>
  <cols>
    <col min="1" max="1" width="12.6328125" style="117" bestFit="1" customWidth="1"/>
    <col min="2" max="2" width="21.81640625" style="117" bestFit="1" customWidth="1"/>
    <col min="3" max="3" width="16.6328125" style="117" bestFit="1" customWidth="1"/>
    <col min="4" max="4" width="13.6328125" style="117" bestFit="1" customWidth="1"/>
    <col min="5" max="16384" width="8.81640625" style="117"/>
  </cols>
  <sheetData>
    <row r="1" spans="1:4" ht="18.5" x14ac:dyDescent="0.45">
      <c r="A1" s="116" t="s">
        <v>346</v>
      </c>
    </row>
    <row r="3" spans="1:4" x14ac:dyDescent="0.35">
      <c r="A3" s="117" t="s">
        <v>273</v>
      </c>
      <c r="B3" s="117" t="s">
        <v>347</v>
      </c>
      <c r="C3" s="117" t="s">
        <v>348</v>
      </c>
      <c r="D3" s="117" t="s">
        <v>349</v>
      </c>
    </row>
    <row r="4" spans="1:4" ht="29" x14ac:dyDescent="0.35">
      <c r="A4" s="118" t="s">
        <v>345</v>
      </c>
      <c r="B4" s="117">
        <f>'Language Interpreter Invoice'!C6</f>
        <v>0</v>
      </c>
      <c r="C4" s="118" t="s">
        <v>344</v>
      </c>
      <c r="D4" s="117">
        <f>'Language Interpreter Invoice'!C7</f>
        <v>0</v>
      </c>
    </row>
    <row r="5" spans="1:4" ht="48.5" customHeight="1" x14ac:dyDescent="0.35">
      <c r="A5" s="118" t="s">
        <v>343</v>
      </c>
      <c r="B5" s="117" t="str">
        <f>_xlfn.TEXTJOIN(",",TRUE, 'Language Interpreter Invoice'!C10:F11)</f>
        <v/>
      </c>
      <c r="C5" s="118"/>
    </row>
    <row r="6" spans="1:4" ht="29" x14ac:dyDescent="0.35">
      <c r="A6" s="118" t="s">
        <v>350</v>
      </c>
      <c r="B6" s="117">
        <f>'Language Interpreter Invoice'!C8</f>
        <v>0</v>
      </c>
      <c r="C6" s="118" t="s">
        <v>50</v>
      </c>
      <c r="D6" s="119">
        <f>'Language Interpreter Invoice'!K6</f>
        <v>0</v>
      </c>
    </row>
    <row r="7" spans="1:4" ht="29" x14ac:dyDescent="0.35">
      <c r="A7" s="118" t="s">
        <v>342</v>
      </c>
      <c r="B7" s="119">
        <f>'Language Interpreter Invoice'!K7</f>
        <v>0</v>
      </c>
      <c r="C7" s="118" t="s">
        <v>341</v>
      </c>
      <c r="D7" s="119">
        <f>MIN('Language Interpreter Invoice'!A18:A34)</f>
        <v>0</v>
      </c>
    </row>
    <row r="8" spans="1:4" x14ac:dyDescent="0.35">
      <c r="A8" s="118" t="s">
        <v>3</v>
      </c>
      <c r="B8" s="117">
        <f>'Language Interpreter Invoice'!K11</f>
        <v>0</v>
      </c>
      <c r="C8" s="118" t="s">
        <v>340</v>
      </c>
      <c r="D8" s="119">
        <f>MAX('Language Interpreter Invoice'!A1:A34)</f>
        <v>0</v>
      </c>
    </row>
    <row r="9" spans="1:4" x14ac:dyDescent="0.35">
      <c r="A9" s="118" t="s">
        <v>351</v>
      </c>
      <c r="B9" s="117">
        <v>1000</v>
      </c>
      <c r="C9" s="118" t="s">
        <v>352</v>
      </c>
      <c r="D9" s="117" t="s">
        <v>55</v>
      </c>
    </row>
    <row r="10" spans="1:4" ht="29" x14ac:dyDescent="0.35">
      <c r="A10" s="118" t="s">
        <v>53</v>
      </c>
      <c r="B10" s="117" t="s">
        <v>54</v>
      </c>
      <c r="C10" s="118" t="s">
        <v>353</v>
      </c>
    </row>
    <row r="12" spans="1:4" ht="43.5" x14ac:dyDescent="0.35">
      <c r="A12" s="118" t="s">
        <v>354</v>
      </c>
    </row>
    <row r="13" spans="1:4" x14ac:dyDescent="0.35">
      <c r="A13" s="118"/>
    </row>
    <row r="14" spans="1:4" ht="29" x14ac:dyDescent="0.35">
      <c r="A14" s="118" t="s">
        <v>355</v>
      </c>
    </row>
    <row r="17" spans="1:4" ht="18.5" x14ac:dyDescent="0.45">
      <c r="A17" s="120" t="s">
        <v>356</v>
      </c>
    </row>
    <row r="20" spans="1:4" ht="27" customHeight="1" x14ac:dyDescent="0.35">
      <c r="A20" s="117" t="s">
        <v>357</v>
      </c>
      <c r="B20" s="117" t="s">
        <v>339</v>
      </c>
      <c r="C20" s="117" t="s">
        <v>358</v>
      </c>
      <c r="D20" s="117" t="s">
        <v>338</v>
      </c>
    </row>
    <row r="21" spans="1:4" ht="29" x14ac:dyDescent="0.35">
      <c r="A21" s="117" t="s">
        <v>359</v>
      </c>
      <c r="B21" s="117" t="s">
        <v>360</v>
      </c>
      <c r="C21" s="117" t="s">
        <v>51</v>
      </c>
      <c r="D21" s="123" t="s">
        <v>52</v>
      </c>
    </row>
    <row r="22" spans="1:4" hidden="1" x14ac:dyDescent="0.35">
      <c r="A22" s="121" t="s">
        <v>361</v>
      </c>
      <c r="B22" t="s">
        <v>410</v>
      </c>
      <c r="C22" t="s">
        <v>408</v>
      </c>
      <c r="D22" t="s">
        <v>409</v>
      </c>
    </row>
    <row r="23" spans="1:4" x14ac:dyDescent="0.35">
      <c r="A23" s="82" t="s">
        <v>362</v>
      </c>
      <c r="B23">
        <v>0</v>
      </c>
      <c r="C23">
        <v>0</v>
      </c>
      <c r="D23">
        <v>0</v>
      </c>
    </row>
    <row r="24" spans="1:4" x14ac:dyDescent="0.35">
      <c r="A24" s="82" t="s">
        <v>337</v>
      </c>
      <c r="B24">
        <v>0</v>
      </c>
      <c r="C24">
        <v>0</v>
      </c>
      <c r="D24">
        <v>0</v>
      </c>
    </row>
    <row r="25" spans="1:4" x14ac:dyDescent="0.35">
      <c r="A25"/>
      <c r="B25"/>
      <c r="C25"/>
      <c r="D25"/>
    </row>
    <row r="26" spans="1:4" x14ac:dyDescent="0.35">
      <c r="A26"/>
      <c r="B26"/>
      <c r="C26"/>
      <c r="D26"/>
    </row>
    <row r="27" spans="1:4" x14ac:dyDescent="0.35">
      <c r="A27"/>
      <c r="B27"/>
      <c r="C27"/>
      <c r="D27"/>
    </row>
    <row r="28" spans="1:4" x14ac:dyDescent="0.35">
      <c r="A28"/>
      <c r="B28"/>
      <c r="C28"/>
    </row>
    <row r="29" spans="1:4" x14ac:dyDescent="0.35">
      <c r="A29"/>
      <c r="B29"/>
      <c r="C29"/>
    </row>
    <row r="30" spans="1:4" x14ac:dyDescent="0.35">
      <c r="A30"/>
      <c r="B30"/>
      <c r="C30"/>
    </row>
    <row r="31" spans="1:4" x14ac:dyDescent="0.35">
      <c r="A31"/>
      <c r="B31"/>
      <c r="C31"/>
    </row>
    <row r="32" spans="1:4" x14ac:dyDescent="0.35">
      <c r="A32"/>
      <c r="B32"/>
      <c r="C32"/>
    </row>
  </sheetData>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0"/>
  <sheetViews>
    <sheetView workbookViewId="0">
      <selection activeCell="E9" sqref="E9"/>
    </sheetView>
  </sheetViews>
  <sheetFormatPr defaultRowHeight="14.5" x14ac:dyDescent="0.35"/>
  <cols>
    <col min="1" max="1" width="15.1796875" customWidth="1"/>
    <col min="2" max="2" width="41.36328125" customWidth="1"/>
  </cols>
  <sheetData>
    <row r="1" spans="1:12" ht="21" x14ac:dyDescent="0.5">
      <c r="A1" s="80" t="s">
        <v>262</v>
      </c>
      <c r="B1" s="79"/>
      <c r="C1" s="79"/>
      <c r="D1" s="79"/>
      <c r="E1" s="79"/>
      <c r="F1" s="79"/>
      <c r="G1" s="79"/>
      <c r="H1" s="79"/>
      <c r="I1" s="79"/>
      <c r="J1" s="79"/>
      <c r="K1" s="79"/>
      <c r="L1" s="79"/>
    </row>
    <row r="2" spans="1:12" ht="18.5" x14ac:dyDescent="0.45">
      <c r="A2" s="81" t="s">
        <v>263</v>
      </c>
      <c r="B2" s="79"/>
      <c r="C2" s="79"/>
      <c r="D2" s="79"/>
      <c r="E2" s="79"/>
      <c r="F2" s="79"/>
      <c r="G2" s="79"/>
      <c r="H2" s="79"/>
      <c r="I2" s="79"/>
      <c r="J2" s="79"/>
      <c r="K2" s="79"/>
      <c r="L2" s="79"/>
    </row>
    <row r="3" spans="1:12" x14ac:dyDescent="0.35">
      <c r="A3" s="79"/>
      <c r="B3" s="79"/>
      <c r="C3" s="79"/>
      <c r="D3" s="79"/>
      <c r="E3" s="79"/>
      <c r="F3" s="79"/>
      <c r="G3" s="79"/>
      <c r="H3" s="79"/>
      <c r="I3" s="79"/>
      <c r="J3" s="79"/>
      <c r="K3" s="79"/>
      <c r="L3" s="79"/>
    </row>
    <row r="4" spans="1:12" x14ac:dyDescent="0.35">
      <c r="A4" s="82" t="s">
        <v>264</v>
      </c>
      <c r="B4" s="79"/>
      <c r="C4" s="79"/>
      <c r="D4" s="79"/>
      <c r="E4" s="79"/>
      <c r="F4" s="79"/>
      <c r="G4" s="79"/>
      <c r="H4" s="79"/>
      <c r="I4" s="79"/>
      <c r="J4" s="79"/>
      <c r="K4" s="79"/>
      <c r="L4" s="79"/>
    </row>
    <row r="5" spans="1:12" x14ac:dyDescent="0.35">
      <c r="A5" s="82" t="s">
        <v>265</v>
      </c>
      <c r="B5" s="79"/>
      <c r="C5" s="79"/>
      <c r="D5" s="79"/>
      <c r="E5" s="79"/>
      <c r="F5" s="79"/>
      <c r="G5" s="79"/>
      <c r="H5" s="79"/>
      <c r="I5" s="79"/>
      <c r="J5" s="79"/>
      <c r="K5" s="79"/>
      <c r="L5" s="79"/>
    </row>
    <row r="6" spans="1:12" x14ac:dyDescent="0.35">
      <c r="A6" s="79"/>
      <c r="B6" s="79"/>
      <c r="C6" s="79"/>
      <c r="D6" s="79"/>
      <c r="E6" s="79"/>
      <c r="F6" s="79"/>
      <c r="G6" s="79"/>
      <c r="H6" s="79"/>
      <c r="I6" s="79"/>
      <c r="J6" s="79"/>
      <c r="K6" s="79"/>
      <c r="L6" s="79"/>
    </row>
    <row r="7" spans="1:12" ht="18.5" x14ac:dyDescent="0.45">
      <c r="A7" s="83" t="s">
        <v>266</v>
      </c>
      <c r="B7" s="79"/>
      <c r="C7" s="79"/>
      <c r="D7" s="79"/>
      <c r="E7" s="79"/>
      <c r="F7" s="79"/>
      <c r="G7" s="79"/>
      <c r="H7" s="79"/>
      <c r="I7" s="79"/>
      <c r="J7" s="79"/>
      <c r="K7" s="79"/>
      <c r="L7" s="79"/>
    </row>
    <row r="8" spans="1:12" x14ac:dyDescent="0.35">
      <c r="A8" s="79"/>
      <c r="B8" s="79"/>
      <c r="C8" s="79"/>
      <c r="D8" s="79"/>
      <c r="E8" s="79"/>
      <c r="F8" s="79"/>
      <c r="G8" s="79"/>
      <c r="H8" s="79"/>
      <c r="I8" s="79"/>
      <c r="J8" s="79"/>
      <c r="K8" s="79"/>
      <c r="L8" s="79"/>
    </row>
    <row r="9" spans="1:12" x14ac:dyDescent="0.35">
      <c r="A9" s="82" t="s">
        <v>267</v>
      </c>
      <c r="B9" s="79"/>
      <c r="C9" s="79"/>
      <c r="D9" s="79"/>
      <c r="E9" s="79"/>
      <c r="F9" s="79"/>
      <c r="G9" s="79"/>
      <c r="H9" s="79"/>
      <c r="I9" s="79"/>
      <c r="J9" s="79"/>
      <c r="K9" s="79"/>
      <c r="L9" s="79"/>
    </row>
    <row r="10" spans="1:12" x14ac:dyDescent="0.35">
      <c r="A10" s="82" t="s">
        <v>268</v>
      </c>
      <c r="B10" s="79"/>
      <c r="C10" s="79"/>
      <c r="D10" s="79"/>
      <c r="E10" s="79"/>
      <c r="F10" s="79"/>
      <c r="G10" s="79"/>
      <c r="H10" s="79"/>
      <c r="I10" s="79"/>
      <c r="J10" s="79"/>
      <c r="K10" s="79"/>
      <c r="L10" s="79"/>
    </row>
    <row r="11" spans="1:12" x14ac:dyDescent="0.35">
      <c r="A11" s="79"/>
      <c r="B11" s="79"/>
      <c r="C11" s="79"/>
      <c r="D11" s="79"/>
      <c r="E11" s="79"/>
      <c r="F11" s="79"/>
      <c r="G11" s="79"/>
      <c r="H11" s="79"/>
      <c r="I11" s="79"/>
      <c r="J11" s="79"/>
      <c r="K11" s="79"/>
      <c r="L11" s="79"/>
    </row>
    <row r="12" spans="1:12" x14ac:dyDescent="0.35">
      <c r="A12" s="82" t="s">
        <v>269</v>
      </c>
      <c r="B12" s="79"/>
      <c r="C12" s="79"/>
      <c r="D12" s="79"/>
      <c r="E12" s="79"/>
      <c r="F12" s="79"/>
      <c r="G12" s="79"/>
      <c r="H12" s="79"/>
      <c r="I12" s="79"/>
      <c r="J12" s="79"/>
      <c r="K12" s="79"/>
      <c r="L12" s="79"/>
    </row>
    <row r="13" spans="1:12" x14ac:dyDescent="0.35">
      <c r="A13" s="79"/>
      <c r="B13" s="79"/>
      <c r="C13" s="79"/>
      <c r="D13" s="79"/>
      <c r="E13" s="79"/>
      <c r="F13" s="79"/>
      <c r="G13" s="79"/>
      <c r="H13" s="79"/>
      <c r="I13" s="79"/>
      <c r="J13" s="79"/>
      <c r="K13" s="79"/>
      <c r="L13" s="79"/>
    </row>
    <row r="14" spans="1:12" x14ac:dyDescent="0.35">
      <c r="A14" s="82" t="s">
        <v>270</v>
      </c>
      <c r="B14" s="79"/>
      <c r="C14" s="79"/>
      <c r="D14" s="79"/>
      <c r="E14" s="79"/>
      <c r="F14" s="79"/>
      <c r="G14" s="79"/>
      <c r="H14" s="79"/>
      <c r="I14" s="79"/>
      <c r="J14" s="79"/>
      <c r="K14" s="79"/>
      <c r="L14" s="79"/>
    </row>
    <row r="15" spans="1:12" x14ac:dyDescent="0.35">
      <c r="A15" s="79"/>
      <c r="B15" s="79"/>
      <c r="C15" s="79"/>
      <c r="D15" s="79"/>
      <c r="E15" s="79"/>
      <c r="F15" s="79"/>
      <c r="G15" s="79"/>
      <c r="H15" s="79"/>
      <c r="I15" s="79"/>
      <c r="J15" s="79"/>
      <c r="K15" s="79"/>
      <c r="L15" s="79"/>
    </row>
    <row r="16" spans="1:12" x14ac:dyDescent="0.35">
      <c r="A16" s="82" t="s">
        <v>327</v>
      </c>
      <c r="B16" s="79"/>
      <c r="C16" s="79"/>
      <c r="D16" s="79"/>
      <c r="E16" s="79"/>
      <c r="F16" s="79"/>
      <c r="G16" s="79"/>
      <c r="H16" s="79"/>
      <c r="I16" s="79"/>
      <c r="J16" s="79"/>
      <c r="K16" s="79"/>
      <c r="L16" s="79"/>
    </row>
    <row r="17" spans="1:12" x14ac:dyDescent="0.35">
      <c r="A17" s="79"/>
      <c r="B17" s="79"/>
      <c r="C17" s="79"/>
      <c r="D17" s="79"/>
      <c r="E17" s="79"/>
      <c r="F17" s="79"/>
      <c r="G17" s="79"/>
      <c r="H17" s="79"/>
      <c r="I17" s="79"/>
      <c r="J17" s="79"/>
      <c r="K17" s="79"/>
      <c r="L17" s="79"/>
    </row>
    <row r="18" spans="1:12" x14ac:dyDescent="0.35">
      <c r="A18" s="82" t="s">
        <v>271</v>
      </c>
      <c r="B18" s="79"/>
      <c r="C18" s="79"/>
      <c r="D18" s="79"/>
      <c r="E18" s="79"/>
      <c r="F18" s="79"/>
      <c r="G18" s="79"/>
      <c r="H18" s="79"/>
      <c r="I18" s="79"/>
      <c r="J18" s="79"/>
      <c r="K18" s="79"/>
      <c r="L18" s="79"/>
    </row>
    <row r="19" spans="1:12" x14ac:dyDescent="0.35">
      <c r="A19" s="79"/>
      <c r="B19" s="79"/>
      <c r="C19" s="79"/>
      <c r="D19" s="79"/>
      <c r="E19" s="79"/>
      <c r="F19" s="79"/>
      <c r="G19" s="79"/>
      <c r="H19" s="79"/>
      <c r="I19" s="79"/>
      <c r="J19" s="79"/>
      <c r="K19" s="79"/>
      <c r="L19" s="79"/>
    </row>
    <row r="20" spans="1:12" x14ac:dyDescent="0.35">
      <c r="A20" s="84" t="s">
        <v>335</v>
      </c>
      <c r="B20" s="79"/>
      <c r="C20" s="79"/>
      <c r="D20" s="79"/>
      <c r="E20" s="79"/>
      <c r="F20" s="79"/>
      <c r="G20" s="79"/>
      <c r="H20" s="79"/>
      <c r="I20" s="79"/>
      <c r="J20" s="79"/>
      <c r="K20" s="79"/>
      <c r="L20" s="79"/>
    </row>
    <row r="21" spans="1:12" x14ac:dyDescent="0.35">
      <c r="A21" s="79"/>
      <c r="B21" s="79"/>
      <c r="C21" s="79"/>
      <c r="D21" s="79"/>
      <c r="E21" s="79"/>
      <c r="F21" s="79"/>
      <c r="G21" s="79"/>
      <c r="H21" s="79"/>
      <c r="I21" s="79"/>
      <c r="J21" s="79"/>
      <c r="K21" s="79"/>
      <c r="L21" s="79"/>
    </row>
    <row r="22" spans="1:12" x14ac:dyDescent="0.35">
      <c r="A22" s="82" t="s">
        <v>272</v>
      </c>
      <c r="B22" s="79"/>
      <c r="C22" s="79"/>
      <c r="D22" s="79"/>
      <c r="E22" s="79"/>
      <c r="F22" s="79"/>
      <c r="G22" s="79"/>
      <c r="H22" s="79"/>
      <c r="I22" s="79"/>
      <c r="J22" s="79"/>
      <c r="K22" s="79"/>
      <c r="L22" s="79"/>
    </row>
    <row r="23" spans="1:12" x14ac:dyDescent="0.35">
      <c r="A23" s="79"/>
      <c r="B23" s="79"/>
      <c r="C23" s="79"/>
      <c r="D23" s="79"/>
      <c r="E23" s="79"/>
      <c r="F23" s="79"/>
      <c r="G23" s="79"/>
      <c r="H23" s="79"/>
      <c r="I23" s="79"/>
      <c r="J23" s="79"/>
      <c r="K23" s="79"/>
      <c r="L23" s="79"/>
    </row>
    <row r="24" spans="1:12" x14ac:dyDescent="0.35">
      <c r="A24" s="79"/>
      <c r="B24" s="79"/>
      <c r="C24" s="79"/>
      <c r="D24" s="79"/>
      <c r="E24" s="79"/>
      <c r="F24" s="79"/>
      <c r="G24" s="79"/>
      <c r="H24" s="79"/>
      <c r="I24" s="79"/>
      <c r="J24" s="79"/>
      <c r="K24" s="79"/>
      <c r="L24" s="79"/>
    </row>
    <row r="25" spans="1:12" x14ac:dyDescent="0.35">
      <c r="A25" s="79" t="s">
        <v>273</v>
      </c>
      <c r="B25" s="79" t="s">
        <v>274</v>
      </c>
      <c r="C25" s="79"/>
      <c r="D25" s="79"/>
      <c r="E25" s="79"/>
      <c r="F25" s="79"/>
      <c r="G25" s="79"/>
      <c r="H25" s="79"/>
      <c r="I25" s="79"/>
      <c r="J25" s="79"/>
      <c r="K25" s="79"/>
      <c r="L25" s="79"/>
    </row>
    <row r="26" spans="1:12" ht="91" customHeight="1" x14ac:dyDescent="0.35">
      <c r="A26" s="85" t="s">
        <v>275</v>
      </c>
      <c r="B26" s="86" t="s">
        <v>276</v>
      </c>
      <c r="C26" s="79"/>
      <c r="D26" s="79"/>
      <c r="E26" s="79"/>
      <c r="F26" s="79"/>
      <c r="G26" s="79"/>
      <c r="H26" s="79"/>
      <c r="I26" s="79"/>
      <c r="J26" s="79"/>
      <c r="K26" s="79"/>
      <c r="L26" s="79"/>
    </row>
    <row r="27" spans="1:12" ht="91" customHeight="1" x14ac:dyDescent="0.35">
      <c r="A27" s="86" t="s">
        <v>277</v>
      </c>
      <c r="B27" s="86" t="s">
        <v>278</v>
      </c>
      <c r="C27" s="79"/>
      <c r="D27" s="79"/>
      <c r="E27" s="79"/>
      <c r="F27" s="79"/>
      <c r="G27" s="79"/>
      <c r="H27" s="79"/>
      <c r="I27" s="79"/>
      <c r="J27" s="79"/>
      <c r="K27" s="79"/>
      <c r="L27" s="79"/>
    </row>
    <row r="28" spans="1:12" ht="132.5" customHeight="1" x14ac:dyDescent="0.35">
      <c r="A28" s="85" t="s">
        <v>279</v>
      </c>
      <c r="B28" s="87" t="s">
        <v>328</v>
      </c>
      <c r="C28" s="79"/>
      <c r="D28" s="79"/>
      <c r="E28" s="79"/>
      <c r="F28" s="79"/>
      <c r="G28" s="79"/>
      <c r="H28" s="79"/>
      <c r="I28" s="79"/>
      <c r="J28" s="79"/>
      <c r="K28" s="79"/>
      <c r="L28" s="79"/>
    </row>
    <row r="29" spans="1:12" ht="91" customHeight="1" x14ac:dyDescent="0.35">
      <c r="A29" s="85" t="s">
        <v>280</v>
      </c>
      <c r="B29" s="87" t="s">
        <v>281</v>
      </c>
      <c r="C29" s="79"/>
      <c r="D29" s="79"/>
      <c r="E29" s="79"/>
      <c r="F29" s="79"/>
      <c r="G29" s="79"/>
      <c r="H29" s="79"/>
      <c r="I29" s="79"/>
      <c r="J29" s="79"/>
      <c r="K29" s="79"/>
      <c r="L29" s="79"/>
    </row>
    <row r="30" spans="1:12" ht="91" customHeight="1" x14ac:dyDescent="0.35">
      <c r="A30" s="86" t="s">
        <v>282</v>
      </c>
      <c r="B30" s="87" t="s">
        <v>283</v>
      </c>
      <c r="C30" s="79"/>
      <c r="D30" s="79"/>
      <c r="E30" s="79"/>
      <c r="F30" s="79"/>
      <c r="G30" s="79"/>
      <c r="H30" s="79"/>
      <c r="I30" s="79"/>
      <c r="J30" s="79"/>
      <c r="K30" s="79"/>
      <c r="L30" s="79"/>
    </row>
    <row r="31" spans="1:12" ht="91" customHeight="1" x14ac:dyDescent="0.35">
      <c r="A31" s="86" t="s">
        <v>284</v>
      </c>
      <c r="B31" s="86" t="s">
        <v>285</v>
      </c>
      <c r="C31" s="79"/>
      <c r="D31" s="79"/>
      <c r="E31" s="79"/>
      <c r="F31" s="79"/>
      <c r="G31" s="79"/>
      <c r="H31" s="79"/>
      <c r="I31" s="79"/>
      <c r="J31" s="79"/>
      <c r="K31" s="79"/>
      <c r="L31" s="79"/>
    </row>
    <row r="32" spans="1:12" ht="91" customHeight="1" x14ac:dyDescent="0.35">
      <c r="A32" s="85" t="s">
        <v>286</v>
      </c>
      <c r="B32" s="86" t="s">
        <v>287</v>
      </c>
      <c r="C32" s="79"/>
      <c r="D32" s="79"/>
      <c r="E32" s="79"/>
      <c r="F32" s="79"/>
      <c r="G32" s="79"/>
      <c r="H32" s="79"/>
      <c r="I32" s="79"/>
      <c r="J32" s="79"/>
      <c r="K32" s="79"/>
      <c r="L32" s="79"/>
    </row>
    <row r="33" spans="1:12" ht="91" customHeight="1" x14ac:dyDescent="0.35">
      <c r="A33" s="86" t="s">
        <v>288</v>
      </c>
      <c r="B33" s="86" t="s">
        <v>289</v>
      </c>
      <c r="C33" s="79"/>
      <c r="D33" s="79"/>
      <c r="E33" s="79"/>
      <c r="F33" s="79"/>
      <c r="G33" s="79"/>
      <c r="H33" s="79"/>
      <c r="I33" s="79"/>
      <c r="J33" s="79"/>
      <c r="K33" s="79"/>
      <c r="L33" s="79"/>
    </row>
    <row r="34" spans="1:12" ht="91" customHeight="1" x14ac:dyDescent="0.35">
      <c r="A34" s="85" t="s">
        <v>290</v>
      </c>
      <c r="B34" s="86" t="s">
        <v>291</v>
      </c>
      <c r="C34" s="79"/>
      <c r="D34" s="79"/>
      <c r="E34" s="79"/>
      <c r="F34" s="79"/>
      <c r="G34" s="79"/>
      <c r="H34" s="79"/>
      <c r="I34" s="79"/>
      <c r="J34" s="79"/>
      <c r="K34" s="79"/>
      <c r="L34" s="79"/>
    </row>
    <row r="35" spans="1:12" ht="91" customHeight="1" x14ac:dyDescent="0.35">
      <c r="A35" s="86" t="s">
        <v>292</v>
      </c>
      <c r="B35" s="86" t="s">
        <v>293</v>
      </c>
      <c r="C35" s="79"/>
      <c r="D35" s="79"/>
      <c r="E35" s="79"/>
      <c r="F35" s="79"/>
      <c r="G35" s="79"/>
      <c r="H35" s="79"/>
      <c r="I35" s="79"/>
      <c r="J35" s="79"/>
      <c r="K35" s="79"/>
      <c r="L35" s="79"/>
    </row>
    <row r="36" spans="1:12" ht="91" customHeight="1" x14ac:dyDescent="0.35">
      <c r="A36" s="86" t="s">
        <v>294</v>
      </c>
      <c r="B36" s="86" t="s">
        <v>295</v>
      </c>
      <c r="C36" s="79"/>
      <c r="D36" s="79"/>
      <c r="E36" s="79"/>
      <c r="F36" s="79"/>
      <c r="G36" s="79"/>
      <c r="H36" s="79"/>
      <c r="I36" s="79"/>
      <c r="J36" s="79"/>
      <c r="K36" s="79"/>
      <c r="L36" s="79"/>
    </row>
    <row r="37" spans="1:12" ht="91" customHeight="1" x14ac:dyDescent="0.35">
      <c r="A37" s="85" t="s">
        <v>296</v>
      </c>
      <c r="B37" s="86" t="s">
        <v>297</v>
      </c>
      <c r="C37" s="79"/>
      <c r="D37" s="79"/>
      <c r="E37" s="79"/>
      <c r="F37" s="79"/>
      <c r="G37" s="79"/>
      <c r="H37" s="79"/>
      <c r="I37" s="79"/>
      <c r="J37" s="79"/>
      <c r="K37" s="79"/>
      <c r="L37" s="79"/>
    </row>
    <row r="38" spans="1:12" ht="91" customHeight="1" x14ac:dyDescent="0.35">
      <c r="A38" s="85" t="s">
        <v>298</v>
      </c>
      <c r="B38" s="86" t="s">
        <v>299</v>
      </c>
      <c r="C38" s="79"/>
      <c r="D38" s="79"/>
      <c r="E38" s="79"/>
      <c r="F38" s="79"/>
      <c r="G38" s="79"/>
      <c r="H38" s="79"/>
      <c r="I38" s="79"/>
      <c r="J38" s="79"/>
      <c r="K38" s="79"/>
      <c r="L38" s="79"/>
    </row>
    <row r="39" spans="1:12" ht="91" customHeight="1" x14ac:dyDescent="0.35">
      <c r="A39" s="85" t="s">
        <v>300</v>
      </c>
      <c r="B39" s="86" t="s">
        <v>301</v>
      </c>
      <c r="C39" s="79"/>
      <c r="D39" s="79"/>
      <c r="E39" s="79"/>
      <c r="F39" s="79"/>
      <c r="G39" s="79"/>
      <c r="H39" s="79"/>
      <c r="I39" s="79"/>
      <c r="J39" s="79"/>
      <c r="K39" s="79"/>
      <c r="L39" s="79"/>
    </row>
    <row r="40" spans="1:12" ht="91" customHeight="1" x14ac:dyDescent="0.35">
      <c r="A40" s="85" t="s">
        <v>302</v>
      </c>
      <c r="B40" s="86" t="s">
        <v>303</v>
      </c>
      <c r="C40" s="79"/>
      <c r="D40" s="79"/>
      <c r="E40" s="79"/>
      <c r="F40" s="79"/>
      <c r="G40" s="79"/>
      <c r="H40" s="79"/>
      <c r="I40" s="79"/>
      <c r="J40" s="79"/>
      <c r="K40" s="79"/>
      <c r="L40" s="79"/>
    </row>
    <row r="41" spans="1:12" ht="91" customHeight="1" x14ac:dyDescent="0.35">
      <c r="A41" s="85" t="s">
        <v>304</v>
      </c>
      <c r="B41" s="86" t="s">
        <v>305</v>
      </c>
      <c r="C41" s="79"/>
      <c r="D41" s="79"/>
      <c r="E41" s="79"/>
      <c r="F41" s="79"/>
      <c r="G41" s="79"/>
      <c r="H41" s="79"/>
      <c r="I41" s="79"/>
      <c r="J41" s="79"/>
      <c r="K41" s="79"/>
      <c r="L41" s="79"/>
    </row>
    <row r="42" spans="1:12" ht="91" customHeight="1" x14ac:dyDescent="0.35">
      <c r="A42" s="85" t="s">
        <v>306</v>
      </c>
      <c r="B42" s="86" t="s">
        <v>307</v>
      </c>
      <c r="C42" s="79"/>
      <c r="D42" s="79"/>
      <c r="E42" s="79"/>
      <c r="F42" s="79"/>
      <c r="G42" s="79"/>
      <c r="H42" s="79"/>
      <c r="I42" s="79"/>
      <c r="J42" s="79"/>
      <c r="K42" s="79"/>
      <c r="L42" s="79"/>
    </row>
    <row r="43" spans="1:12" ht="91" customHeight="1" x14ac:dyDescent="0.35">
      <c r="A43" s="85" t="s">
        <v>308</v>
      </c>
      <c r="B43" s="86" t="s">
        <v>309</v>
      </c>
      <c r="C43" s="79"/>
      <c r="D43" s="79"/>
      <c r="E43" s="79"/>
      <c r="F43" s="79"/>
      <c r="G43" s="79"/>
      <c r="H43" s="79"/>
      <c r="I43" s="79"/>
      <c r="J43" s="79"/>
      <c r="K43" s="79"/>
      <c r="L43" s="79"/>
    </row>
    <row r="44" spans="1:12" ht="91" customHeight="1" x14ac:dyDescent="0.35">
      <c r="A44" s="85" t="s">
        <v>310</v>
      </c>
      <c r="B44" s="86" t="s">
        <v>311</v>
      </c>
      <c r="C44" s="79"/>
      <c r="D44" s="79"/>
      <c r="E44" s="79"/>
      <c r="F44" s="79"/>
      <c r="G44" s="79"/>
      <c r="H44" s="79"/>
      <c r="I44" s="79"/>
      <c r="J44" s="79"/>
      <c r="K44" s="79"/>
      <c r="L44" s="79"/>
    </row>
    <row r="45" spans="1:12" ht="91" customHeight="1" x14ac:dyDescent="0.35">
      <c r="A45" s="85" t="s">
        <v>312</v>
      </c>
      <c r="B45" s="86" t="s">
        <v>313</v>
      </c>
      <c r="C45" s="79"/>
      <c r="D45" s="79"/>
      <c r="E45" s="79"/>
      <c r="F45" s="79"/>
      <c r="G45" s="79"/>
      <c r="H45" s="79"/>
      <c r="I45" s="79"/>
      <c r="J45" s="79"/>
      <c r="K45" s="79"/>
      <c r="L45" s="79"/>
    </row>
    <row r="46" spans="1:12" ht="91" customHeight="1" x14ac:dyDescent="0.35">
      <c r="A46" s="85" t="s">
        <v>314</v>
      </c>
      <c r="B46" s="86" t="s">
        <v>315</v>
      </c>
      <c r="C46" s="79"/>
      <c r="D46" s="79"/>
      <c r="E46" s="79"/>
      <c r="F46" s="79"/>
      <c r="G46" s="79"/>
      <c r="H46" s="79"/>
      <c r="I46" s="79"/>
      <c r="J46" s="79"/>
      <c r="K46" s="79"/>
      <c r="L46" s="79"/>
    </row>
    <row r="47" spans="1:12" ht="91" customHeight="1" x14ac:dyDescent="0.35">
      <c r="A47" s="85" t="s">
        <v>316</v>
      </c>
      <c r="B47" s="86" t="s">
        <v>317</v>
      </c>
      <c r="C47" s="79"/>
      <c r="D47" s="79"/>
      <c r="E47" s="79"/>
      <c r="F47" s="79"/>
      <c r="G47" s="79"/>
      <c r="H47" s="79"/>
      <c r="I47" s="79"/>
      <c r="J47" s="79"/>
      <c r="K47" s="79"/>
      <c r="L47" s="79"/>
    </row>
    <row r="48" spans="1:12" ht="91" customHeight="1" x14ac:dyDescent="0.35">
      <c r="A48" s="85" t="s">
        <v>318</v>
      </c>
      <c r="B48" s="86" t="s">
        <v>319</v>
      </c>
      <c r="C48" s="79"/>
      <c r="D48" s="79"/>
      <c r="E48" s="79"/>
      <c r="F48" s="79"/>
      <c r="G48" s="79"/>
      <c r="H48" s="79"/>
      <c r="I48" s="79"/>
      <c r="J48" s="79"/>
      <c r="K48" s="79"/>
      <c r="L48" s="79"/>
    </row>
    <row r="49" spans="1:12" ht="91" customHeight="1" x14ac:dyDescent="0.35">
      <c r="A49" s="85" t="s">
        <v>320</v>
      </c>
      <c r="B49" s="86" t="s">
        <v>321</v>
      </c>
      <c r="C49" s="79"/>
      <c r="D49" s="79"/>
      <c r="E49" s="79"/>
      <c r="F49" s="79"/>
      <c r="G49" s="79"/>
      <c r="H49" s="79"/>
      <c r="I49" s="79"/>
      <c r="J49" s="79"/>
      <c r="K49" s="79"/>
      <c r="L49" s="79"/>
    </row>
    <row r="50" spans="1:12" ht="91" customHeight="1" x14ac:dyDescent="0.35">
      <c r="A50" s="85" t="s">
        <v>322</v>
      </c>
      <c r="B50" s="86" t="s">
        <v>323</v>
      </c>
      <c r="C50" s="79"/>
      <c r="D50" s="79"/>
      <c r="E50" s="79"/>
      <c r="F50" s="79"/>
      <c r="G50" s="79"/>
      <c r="H50" s="79"/>
      <c r="I50" s="79"/>
      <c r="J50" s="79"/>
      <c r="K50" s="79"/>
      <c r="L50" s="79"/>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072-3617-46B0-829C-589EF3759EA1}">
  <sheetPr>
    <tabColor rgb="FFFFFF00"/>
    <pageSetUpPr fitToPage="1"/>
  </sheetPr>
  <dimension ref="A1:Q37"/>
  <sheetViews>
    <sheetView showGridLines="0" showRuler="0" topLeftCell="A2" zoomScale="76" zoomScaleNormal="76" zoomScaleSheetLayoutView="55" zoomScalePageLayoutView="80" workbookViewId="0">
      <selection activeCell="N25" sqref="N25"/>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138" t="s">
        <v>19</v>
      </c>
      <c r="B1" s="138"/>
      <c r="C1" s="138"/>
      <c r="D1" s="138"/>
      <c r="E1" s="138"/>
      <c r="F1" s="138"/>
      <c r="G1" s="138"/>
      <c r="H1" s="138"/>
      <c r="I1" s="138"/>
      <c r="J1" s="138"/>
      <c r="K1" s="138"/>
      <c r="L1" s="138"/>
      <c r="M1" s="138"/>
      <c r="N1" s="138"/>
      <c r="O1" s="138"/>
      <c r="P1" s="138"/>
    </row>
    <row r="2" spans="1:16" ht="21" customHeight="1" x14ac:dyDescent="0.55000000000000004">
      <c r="A2" s="138" t="s">
        <v>1</v>
      </c>
      <c r="B2" s="138"/>
      <c r="C2" s="138"/>
      <c r="D2" s="138"/>
      <c r="E2" s="138"/>
      <c r="F2" s="138"/>
      <c r="G2" s="138"/>
      <c r="H2" s="138"/>
      <c r="I2" s="138"/>
      <c r="J2" s="138"/>
      <c r="K2" s="138"/>
      <c r="L2" s="138"/>
      <c r="M2" s="138"/>
      <c r="N2" s="138"/>
      <c r="O2" s="138"/>
      <c r="P2" s="138"/>
    </row>
    <row r="3" spans="1:16" ht="27" customHeight="1" x14ac:dyDescent="0.55000000000000004">
      <c r="A3" s="139" t="s">
        <v>20</v>
      </c>
      <c r="B3" s="139"/>
      <c r="C3" s="139"/>
      <c r="D3" s="139"/>
      <c r="E3" s="139"/>
      <c r="F3" s="139"/>
      <c r="G3" s="139"/>
      <c r="H3" s="139"/>
      <c r="I3" s="139"/>
      <c r="J3" s="139"/>
      <c r="K3" s="139"/>
      <c r="L3" s="139"/>
      <c r="M3" s="139"/>
      <c r="N3" s="139"/>
      <c r="O3" s="139"/>
      <c r="P3" s="139"/>
    </row>
    <row r="4" spans="1:16" ht="15.75" customHeight="1" x14ac:dyDescent="0.45">
      <c r="P4" s="19"/>
    </row>
    <row r="5" spans="1:16" s="20" customFormat="1" ht="33" customHeight="1" x14ac:dyDescent="0.35">
      <c r="A5" s="140" t="s">
        <v>21</v>
      </c>
      <c r="B5" s="140"/>
      <c r="C5" s="140"/>
      <c r="D5" s="140"/>
      <c r="E5" s="140"/>
      <c r="F5" s="140"/>
      <c r="I5" s="140" t="s">
        <v>22</v>
      </c>
      <c r="J5" s="140"/>
      <c r="K5" s="140"/>
      <c r="L5" s="140"/>
      <c r="M5" s="140"/>
      <c r="N5" s="140"/>
      <c r="O5" s="140"/>
      <c r="P5" s="140"/>
    </row>
    <row r="6" spans="1:16" s="21" customFormat="1" ht="24" customHeight="1" x14ac:dyDescent="0.35">
      <c r="A6" s="144" t="s">
        <v>23</v>
      </c>
      <c r="B6" s="144"/>
      <c r="C6" s="142" t="s">
        <v>259</v>
      </c>
      <c r="D6" s="142"/>
      <c r="E6" s="142"/>
      <c r="F6" s="142"/>
      <c r="J6" s="62" t="s">
        <v>255</v>
      </c>
      <c r="K6" s="137" t="s">
        <v>332</v>
      </c>
      <c r="L6" s="137"/>
      <c r="M6" s="137"/>
      <c r="N6" s="137"/>
      <c r="O6" s="137"/>
      <c r="P6" s="137"/>
    </row>
    <row r="7" spans="1:16" s="25" customFormat="1" ht="24" customHeight="1" x14ac:dyDescent="0.35">
      <c r="A7" s="141" t="s">
        <v>24</v>
      </c>
      <c r="B7" s="141"/>
      <c r="C7" s="142"/>
      <c r="D7" s="142"/>
      <c r="E7" s="142"/>
      <c r="F7" s="142"/>
      <c r="I7" s="22"/>
      <c r="J7" s="61" t="s">
        <v>25</v>
      </c>
      <c r="K7" s="23" t="s">
        <v>60</v>
      </c>
      <c r="L7" s="24"/>
      <c r="M7" s="24"/>
      <c r="N7" s="24"/>
      <c r="O7" s="24"/>
      <c r="P7" s="24"/>
    </row>
    <row r="8" spans="1:16" s="25" customFormat="1" ht="24" customHeight="1" x14ac:dyDescent="0.35">
      <c r="A8" s="143" t="s">
        <v>26</v>
      </c>
      <c r="B8" s="143"/>
      <c r="C8" s="142">
        <v>457892</v>
      </c>
      <c r="D8" s="142"/>
      <c r="E8" s="142"/>
      <c r="F8" s="142"/>
      <c r="I8" s="26"/>
      <c r="J8" s="62" t="s">
        <v>27</v>
      </c>
      <c r="K8" s="63">
        <v>45512</v>
      </c>
      <c r="L8" s="63"/>
      <c r="M8" s="27"/>
      <c r="N8" s="27"/>
      <c r="O8" s="27"/>
      <c r="P8" s="24"/>
    </row>
    <row r="9" spans="1:16" s="25" customFormat="1" ht="24" customHeight="1" x14ac:dyDescent="0.35">
      <c r="A9" s="143" t="s">
        <v>254</v>
      </c>
      <c r="B9" s="143"/>
      <c r="C9" s="142"/>
      <c r="D9" s="142"/>
      <c r="E9" s="142"/>
      <c r="F9" s="142"/>
      <c r="I9" s="26"/>
      <c r="J9" s="61" t="s">
        <v>28</v>
      </c>
      <c r="K9" s="24" t="s">
        <v>253</v>
      </c>
      <c r="L9" s="24"/>
      <c r="M9" s="24"/>
      <c r="N9" s="24"/>
      <c r="O9" s="24"/>
      <c r="P9" s="24"/>
    </row>
    <row r="10" spans="1:16" s="25" customFormat="1" ht="24" customHeight="1" x14ac:dyDescent="0.35">
      <c r="A10" s="143" t="s">
        <v>29</v>
      </c>
      <c r="B10" s="143"/>
      <c r="C10" s="142" t="s">
        <v>329</v>
      </c>
      <c r="D10" s="142"/>
      <c r="E10" s="142"/>
      <c r="F10" s="142"/>
      <c r="I10" s="26"/>
      <c r="J10" s="61" t="s">
        <v>30</v>
      </c>
      <c r="K10" s="23" t="s">
        <v>57</v>
      </c>
      <c r="L10" s="23"/>
      <c r="M10" s="24"/>
      <c r="N10" s="24"/>
      <c r="O10" s="24"/>
      <c r="P10" s="24"/>
    </row>
    <row r="11" spans="1:16" s="25" customFormat="1" ht="24" customHeight="1" x14ac:dyDescent="0.35">
      <c r="A11" s="141"/>
      <c r="B11" s="141"/>
      <c r="C11" s="142" t="s">
        <v>330</v>
      </c>
      <c r="D11" s="142"/>
      <c r="E11" s="142"/>
      <c r="F11" s="142"/>
      <c r="I11" s="26"/>
      <c r="J11" s="61" t="s">
        <v>32</v>
      </c>
      <c r="K11" s="23" t="s">
        <v>333</v>
      </c>
      <c r="L11" s="23"/>
      <c r="M11" s="24"/>
      <c r="N11" s="28"/>
      <c r="O11" s="28"/>
      <c r="P11" s="24"/>
    </row>
    <row r="12" spans="1:16" s="25" customFormat="1" ht="24" customHeight="1" x14ac:dyDescent="0.35">
      <c r="A12" s="141" t="s">
        <v>31</v>
      </c>
      <c r="B12" s="141"/>
      <c r="C12" s="142" t="s">
        <v>331</v>
      </c>
      <c r="D12" s="142"/>
      <c r="E12" s="142"/>
      <c r="F12" s="142"/>
      <c r="J12" s="62" t="s">
        <v>252</v>
      </c>
      <c r="K12" s="23" t="s">
        <v>261</v>
      </c>
      <c r="L12" s="23"/>
      <c r="M12" s="23"/>
      <c r="N12" s="23"/>
      <c r="O12" s="23"/>
      <c r="P12" s="23"/>
    </row>
    <row r="13" spans="1:16" s="25" customFormat="1" ht="24" customHeight="1" x14ac:dyDescent="0.35">
      <c r="A13" s="141" t="s">
        <v>33</v>
      </c>
      <c r="B13" s="141"/>
      <c r="C13" s="152" t="s">
        <v>260</v>
      </c>
      <c r="D13" s="142"/>
      <c r="E13" s="142"/>
      <c r="F13" s="142"/>
      <c r="M13" s="23"/>
      <c r="N13" s="23"/>
      <c r="O13" s="23"/>
      <c r="P13" s="23"/>
    </row>
    <row r="14" spans="1:16" s="25" customFormat="1" ht="8.25" customHeight="1" thickBot="1" x14ac:dyDescent="0.4">
      <c r="J14" s="29"/>
      <c r="L14" s="30"/>
      <c r="M14" s="30"/>
      <c r="N14" s="30"/>
      <c r="O14" s="30"/>
      <c r="P14" s="31"/>
    </row>
    <row r="15" spans="1:16" s="32" customFormat="1" ht="8.25" customHeight="1" thickTop="1" x14ac:dyDescent="0.3">
      <c r="A15" s="146" t="s">
        <v>34</v>
      </c>
      <c r="B15" s="148" t="s">
        <v>35</v>
      </c>
      <c r="C15" s="148" t="s">
        <v>36</v>
      </c>
      <c r="D15" s="148" t="s">
        <v>37</v>
      </c>
      <c r="E15" s="148" t="s">
        <v>38</v>
      </c>
      <c r="F15" s="155" t="s">
        <v>201</v>
      </c>
      <c r="G15" s="146" t="s">
        <v>39</v>
      </c>
      <c r="H15" s="155" t="s">
        <v>40</v>
      </c>
      <c r="I15" s="150" t="s">
        <v>41</v>
      </c>
      <c r="J15" s="146" t="s">
        <v>42</v>
      </c>
      <c r="K15" s="155" t="s">
        <v>43</v>
      </c>
      <c r="L15" s="150" t="s">
        <v>44</v>
      </c>
      <c r="M15" s="150" t="s">
        <v>45</v>
      </c>
      <c r="N15" s="157" t="s">
        <v>46</v>
      </c>
      <c r="O15" s="153" t="s">
        <v>47</v>
      </c>
      <c r="P15" s="153" t="s">
        <v>336</v>
      </c>
    </row>
    <row r="16" spans="1:16" s="33" customFormat="1" ht="41.25" customHeight="1" thickBot="1" x14ac:dyDescent="0.4">
      <c r="A16" s="147"/>
      <c r="B16" s="149"/>
      <c r="C16" s="149"/>
      <c r="D16" s="149"/>
      <c r="E16" s="149"/>
      <c r="F16" s="156"/>
      <c r="G16" s="147"/>
      <c r="H16" s="156"/>
      <c r="I16" s="151"/>
      <c r="J16" s="147"/>
      <c r="K16" s="156"/>
      <c r="L16" s="151"/>
      <c r="M16" s="151"/>
      <c r="N16" s="158"/>
      <c r="O16" s="154"/>
      <c r="P16" s="154"/>
    </row>
    <row r="17" spans="1:17" s="34" customFormat="1" ht="28.75" customHeight="1" thickTop="1" x14ac:dyDescent="0.35">
      <c r="A17" s="89">
        <v>45509</v>
      </c>
      <c r="B17" s="90" t="s">
        <v>215</v>
      </c>
      <c r="C17" s="91">
        <v>0.33333333333333331</v>
      </c>
      <c r="D17" s="91">
        <v>0.70833333333333337</v>
      </c>
      <c r="E17" s="92">
        <v>1</v>
      </c>
      <c r="F17" s="93" t="s">
        <v>61</v>
      </c>
      <c r="G17" s="94">
        <f>IF(C17="","",((D17-C17)*24)-E17)</f>
        <v>8.0000000000000018</v>
      </c>
      <c r="H17" s="95">
        <v>50</v>
      </c>
      <c r="I17" s="96">
        <f>IF(H17="","$",IF(G17="","$",(H17*G17)))</f>
        <v>400.00000000000011</v>
      </c>
      <c r="J17" s="97">
        <v>2</v>
      </c>
      <c r="K17" s="95">
        <f>IF(J17&gt;0,(H17/2),"")</f>
        <v>25</v>
      </c>
      <c r="L17" s="96">
        <f>IF(J17="","$",ROUNDUP(K17*J17,2))</f>
        <v>50</v>
      </c>
      <c r="M17" s="98">
        <v>60</v>
      </c>
      <c r="N17" s="99">
        <v>0.63</v>
      </c>
      <c r="O17" s="100">
        <f>IF(M17="","$",ROUNDUP(N17*M17,2))</f>
        <v>37.799999999999997</v>
      </c>
      <c r="P17" s="101">
        <f>IF(SUM(I17,L17,O17)=0,"$",SUM(I17,L17,O17))</f>
        <v>487.80000000000013</v>
      </c>
    </row>
    <row r="18" spans="1:17" s="34" customFormat="1" ht="28.5" customHeight="1" x14ac:dyDescent="0.35">
      <c r="A18" s="89">
        <v>45510</v>
      </c>
      <c r="B18" s="90" t="s">
        <v>216</v>
      </c>
      <c r="C18" s="91">
        <v>0.375</v>
      </c>
      <c r="D18" s="91">
        <v>0.45833333333333331</v>
      </c>
      <c r="E18" s="92">
        <v>0</v>
      </c>
      <c r="F18" s="93" t="s">
        <v>60</v>
      </c>
      <c r="G18" s="94">
        <f t="shared" ref="G18:G24" si="0">IF(C18="","",((D18-C18)*24)-E18)</f>
        <v>1.9999999999999996</v>
      </c>
      <c r="H18" s="95">
        <v>50</v>
      </c>
      <c r="I18" s="96">
        <f>IF(H18="","$",IF(G18="","$",(H18*G18)))</f>
        <v>99.999999999999972</v>
      </c>
      <c r="J18" s="97">
        <v>0</v>
      </c>
      <c r="K18" s="95">
        <v>25</v>
      </c>
      <c r="L18" s="96">
        <f>IF(J18="","$",ROUNDUP(K18*J18,2))</f>
        <v>0</v>
      </c>
      <c r="M18" s="98">
        <v>0</v>
      </c>
      <c r="N18" s="99">
        <v>0.63</v>
      </c>
      <c r="O18" s="100">
        <f t="shared" ref="O18:O24" si="1">IF(M18="","$",ROUNDUP(N18*M18,2))</f>
        <v>0</v>
      </c>
      <c r="P18" s="101">
        <f>IF(SUM(I18,L18,O18)=0,"$",SUM(I18,L18,O18))</f>
        <v>99.999999999999972</v>
      </c>
    </row>
    <row r="19" spans="1:17" s="34" customFormat="1" ht="28.75" customHeight="1" x14ac:dyDescent="0.35">
      <c r="A19" s="89"/>
      <c r="B19" s="90"/>
      <c r="C19" s="91"/>
      <c r="D19" s="91"/>
      <c r="E19" s="92"/>
      <c r="F19" s="93"/>
      <c r="G19" s="94" t="str">
        <f t="shared" si="0"/>
        <v/>
      </c>
      <c r="H19" s="95"/>
      <c r="I19" s="96" t="str">
        <f t="shared" ref="I19:I24" si="2">IF(H19="","$",IF(G19="","$",(H19*G19)))</f>
        <v>$</v>
      </c>
      <c r="J19" s="97"/>
      <c r="K19" s="95" t="str">
        <f t="shared" ref="K19:K24" si="3">IF(J19&gt;0,(H19/2),"")</f>
        <v/>
      </c>
      <c r="L19" s="96" t="str">
        <f t="shared" ref="L19:L22" si="4">IF(J19="","$",ROUNDUP(K19*J19,2))</f>
        <v>$</v>
      </c>
      <c r="M19" s="98"/>
      <c r="N19" s="99">
        <v>0.63</v>
      </c>
      <c r="O19" s="100" t="str">
        <f t="shared" si="1"/>
        <v>$</v>
      </c>
      <c r="P19" s="101" t="str">
        <f t="shared" ref="P19:P24" si="5">IF(SUM(I19,L19,O19)=0,"$",SUM(I19,L19,O19))</f>
        <v>$</v>
      </c>
    </row>
    <row r="20" spans="1:17" s="34" customFormat="1" ht="28.75" customHeight="1" x14ac:dyDescent="0.35">
      <c r="A20" s="89"/>
      <c r="B20" s="90"/>
      <c r="C20" s="91"/>
      <c r="D20" s="91"/>
      <c r="E20" s="92"/>
      <c r="F20" s="93"/>
      <c r="G20" s="94" t="str">
        <f t="shared" si="0"/>
        <v/>
      </c>
      <c r="H20" s="95"/>
      <c r="I20" s="96" t="str">
        <f t="shared" si="2"/>
        <v>$</v>
      </c>
      <c r="J20" s="97"/>
      <c r="K20" s="95" t="str">
        <f t="shared" si="3"/>
        <v/>
      </c>
      <c r="L20" s="96" t="str">
        <f t="shared" si="4"/>
        <v>$</v>
      </c>
      <c r="M20" s="98"/>
      <c r="N20" s="99">
        <v>0.63</v>
      </c>
      <c r="O20" s="100" t="str">
        <f t="shared" si="1"/>
        <v>$</v>
      </c>
      <c r="P20" s="101" t="str">
        <f t="shared" si="5"/>
        <v>$</v>
      </c>
    </row>
    <row r="21" spans="1:17" s="34" customFormat="1" ht="28.75" customHeight="1" x14ac:dyDescent="0.35">
      <c r="A21" s="89"/>
      <c r="B21" s="90"/>
      <c r="C21" s="91"/>
      <c r="D21" s="91"/>
      <c r="E21" s="92"/>
      <c r="F21" s="93"/>
      <c r="G21" s="94" t="str">
        <f t="shared" si="0"/>
        <v/>
      </c>
      <c r="H21" s="95"/>
      <c r="I21" s="96" t="str">
        <f t="shared" si="2"/>
        <v>$</v>
      </c>
      <c r="J21" s="97"/>
      <c r="K21" s="95" t="str">
        <f t="shared" si="3"/>
        <v/>
      </c>
      <c r="L21" s="96" t="str">
        <f t="shared" si="4"/>
        <v>$</v>
      </c>
      <c r="M21" s="98"/>
      <c r="N21" s="99">
        <v>0.63</v>
      </c>
      <c r="O21" s="100" t="str">
        <f t="shared" si="1"/>
        <v>$</v>
      </c>
      <c r="P21" s="101" t="str">
        <f t="shared" si="5"/>
        <v>$</v>
      </c>
    </row>
    <row r="22" spans="1:17" s="34" customFormat="1" ht="28.75" customHeight="1" x14ac:dyDescent="0.35">
      <c r="A22" s="89"/>
      <c r="B22" s="90"/>
      <c r="C22" s="91"/>
      <c r="D22" s="91"/>
      <c r="E22" s="92"/>
      <c r="F22" s="93"/>
      <c r="G22" s="94" t="str">
        <f t="shared" si="0"/>
        <v/>
      </c>
      <c r="H22" s="95"/>
      <c r="I22" s="96" t="str">
        <f t="shared" si="2"/>
        <v>$</v>
      </c>
      <c r="J22" s="97"/>
      <c r="K22" s="95" t="str">
        <f t="shared" si="3"/>
        <v/>
      </c>
      <c r="L22" s="96" t="str">
        <f t="shared" si="4"/>
        <v>$</v>
      </c>
      <c r="M22" s="98"/>
      <c r="N22" s="99">
        <v>0.63</v>
      </c>
      <c r="O22" s="100" t="str">
        <f t="shared" si="1"/>
        <v>$</v>
      </c>
      <c r="P22" s="101" t="str">
        <f t="shared" si="5"/>
        <v>$</v>
      </c>
    </row>
    <row r="23" spans="1:17" s="34" customFormat="1" ht="28.75" customHeight="1" x14ac:dyDescent="0.35">
      <c r="A23" s="89"/>
      <c r="B23" s="90"/>
      <c r="C23" s="91"/>
      <c r="D23" s="91"/>
      <c r="E23" s="92"/>
      <c r="F23" s="93"/>
      <c r="G23" s="94" t="str">
        <f t="shared" si="0"/>
        <v/>
      </c>
      <c r="H23" s="95"/>
      <c r="I23" s="96" t="str">
        <f t="shared" si="2"/>
        <v>$</v>
      </c>
      <c r="J23" s="97"/>
      <c r="K23" s="95" t="str">
        <f t="shared" si="3"/>
        <v/>
      </c>
      <c r="L23" s="96" t="str">
        <f>IF(J23="","$",ROUNDUP(K23*J23,2))</f>
        <v>$</v>
      </c>
      <c r="M23" s="98"/>
      <c r="N23" s="99">
        <v>0.63</v>
      </c>
      <c r="O23" s="100" t="str">
        <f t="shared" si="1"/>
        <v>$</v>
      </c>
      <c r="P23" s="101" t="str">
        <f t="shared" si="5"/>
        <v>$</v>
      </c>
    </row>
    <row r="24" spans="1:17" s="34" customFormat="1" ht="28.75" customHeight="1" x14ac:dyDescent="0.35">
      <c r="A24" s="89"/>
      <c r="B24" s="90"/>
      <c r="C24" s="91"/>
      <c r="D24" s="91"/>
      <c r="E24" s="92"/>
      <c r="F24" s="93"/>
      <c r="G24" s="94" t="str">
        <f t="shared" si="0"/>
        <v/>
      </c>
      <c r="H24" s="95"/>
      <c r="I24" s="96" t="str">
        <f t="shared" si="2"/>
        <v>$</v>
      </c>
      <c r="J24" s="97"/>
      <c r="K24" s="95" t="str">
        <f t="shared" si="3"/>
        <v/>
      </c>
      <c r="L24" s="96" t="str">
        <f>IF(J24="","$",ROUNDUP(K24*J24,2))</f>
        <v>$</v>
      </c>
      <c r="M24" s="98"/>
      <c r="N24" s="99">
        <v>0.63</v>
      </c>
      <c r="O24" s="100" t="str">
        <f t="shared" si="1"/>
        <v>$</v>
      </c>
      <c r="P24" s="101" t="str">
        <f t="shared" si="5"/>
        <v>$</v>
      </c>
    </row>
    <row r="25" spans="1:17" s="57" customFormat="1" ht="28.75" customHeight="1" x14ac:dyDescent="0.55000000000000004">
      <c r="A25" s="102"/>
      <c r="B25" s="103"/>
      <c r="C25" s="103"/>
      <c r="D25" s="103"/>
      <c r="E25" s="103"/>
      <c r="F25" s="103"/>
      <c r="G25" s="113" t="s">
        <v>251</v>
      </c>
      <c r="H25" s="103"/>
      <c r="I25" s="103"/>
      <c r="J25" s="103"/>
      <c r="K25" s="103"/>
      <c r="L25" s="103"/>
      <c r="M25" s="103"/>
      <c r="N25" s="103"/>
      <c r="O25" s="103"/>
      <c r="P25" s="103"/>
      <c r="Q25" s="58"/>
    </row>
    <row r="26" spans="1:17" s="34" customFormat="1" ht="28.75" customHeight="1" x14ac:dyDescent="0.35">
      <c r="A26" s="89"/>
      <c r="B26" s="90"/>
      <c r="C26" s="91"/>
      <c r="D26" s="91"/>
      <c r="E26" s="92"/>
      <c r="F26" s="93"/>
      <c r="G26" s="94" t="str">
        <f t="shared" ref="G26:G31" si="6">IF(C26="","",((D26-C26)*24)-E26)</f>
        <v/>
      </c>
      <c r="H26" s="95"/>
      <c r="I26" s="96" t="str">
        <f>IF(H26="","$",IF(G26="","$",(H26*G26)))</f>
        <v>$</v>
      </c>
      <c r="J26" s="104"/>
      <c r="K26" s="105" t="str">
        <f>IF(J26&gt;0,(H26-7)/2,"")</f>
        <v/>
      </c>
      <c r="L26" s="106" t="str">
        <f>IF(J26="","$",ROUNDUP(K26*J26,2))</f>
        <v>$</v>
      </c>
      <c r="M26" s="107"/>
      <c r="N26" s="99">
        <f>$N$17</f>
        <v>0.63</v>
      </c>
      <c r="O26" s="100" t="str">
        <f>IF(M26="","$",ROUNDUP(N26*M26,2))</f>
        <v>$</v>
      </c>
      <c r="P26" s="101" t="str">
        <f>IF(SUM(I26,L26,O26)=0,"$",SUM(I26,L26,O26))</f>
        <v>$</v>
      </c>
    </row>
    <row r="27" spans="1:17" s="34" customFormat="1" ht="28.75" customHeight="1" x14ac:dyDescent="0.35">
      <c r="A27" s="89"/>
      <c r="B27" s="90"/>
      <c r="C27" s="91"/>
      <c r="D27" s="91"/>
      <c r="E27" s="92"/>
      <c r="F27" s="93"/>
      <c r="G27" s="94" t="str">
        <f t="shared" si="6"/>
        <v/>
      </c>
      <c r="H27" s="95"/>
      <c r="I27" s="96" t="str">
        <f t="shared" ref="I27:I31" si="7">IF(H27="","$",IF(G27="","$",(H27*G27)))</f>
        <v>$</v>
      </c>
      <c r="J27" s="104"/>
      <c r="K27" s="105" t="str">
        <f t="shared" ref="K27:K31" si="8">IF(J27&gt;0,(H27-7)/2,"")</f>
        <v/>
      </c>
      <c r="L27" s="106" t="str">
        <f t="shared" ref="L27:L31" si="9">IF(J27="","$",ROUNDUP(K27*J27,2))</f>
        <v>$</v>
      </c>
      <c r="M27" s="107"/>
      <c r="N27" s="99">
        <f t="shared" ref="N27:N31" si="10">$N$17</f>
        <v>0.63</v>
      </c>
      <c r="O27" s="100" t="str">
        <f t="shared" ref="O27:O31" si="11">IF(M27="","$",ROUNDUP(N27*M27,2))</f>
        <v>$</v>
      </c>
      <c r="P27" s="101" t="str">
        <f t="shared" ref="P27:P31" si="12">IF(SUM(I27,L27,O27)=0,"$",SUM(I27,L27,O27))</f>
        <v>$</v>
      </c>
    </row>
    <row r="28" spans="1:17" s="34" customFormat="1" ht="28.75" customHeight="1" x14ac:dyDescent="0.35">
      <c r="A28" s="89"/>
      <c r="B28" s="90"/>
      <c r="C28" s="91"/>
      <c r="D28" s="91"/>
      <c r="E28" s="92"/>
      <c r="F28" s="93"/>
      <c r="G28" s="94" t="str">
        <f t="shared" si="6"/>
        <v/>
      </c>
      <c r="H28" s="95"/>
      <c r="I28" s="96" t="str">
        <f t="shared" si="7"/>
        <v>$</v>
      </c>
      <c r="J28" s="104"/>
      <c r="K28" s="105" t="str">
        <f t="shared" si="8"/>
        <v/>
      </c>
      <c r="L28" s="106" t="str">
        <f t="shared" si="9"/>
        <v>$</v>
      </c>
      <c r="M28" s="107"/>
      <c r="N28" s="99">
        <f t="shared" si="10"/>
        <v>0.63</v>
      </c>
      <c r="O28" s="100" t="str">
        <f t="shared" si="11"/>
        <v>$</v>
      </c>
      <c r="P28" s="101" t="str">
        <f t="shared" si="12"/>
        <v>$</v>
      </c>
    </row>
    <row r="29" spans="1:17" s="34" customFormat="1" ht="28.75" customHeight="1" x14ac:dyDescent="0.35">
      <c r="A29" s="89"/>
      <c r="B29" s="90"/>
      <c r="C29" s="91"/>
      <c r="D29" s="91"/>
      <c r="E29" s="92"/>
      <c r="F29" s="93"/>
      <c r="G29" s="94" t="str">
        <f t="shared" si="6"/>
        <v/>
      </c>
      <c r="H29" s="95"/>
      <c r="I29" s="96" t="str">
        <f t="shared" si="7"/>
        <v>$</v>
      </c>
      <c r="J29" s="104"/>
      <c r="K29" s="105" t="str">
        <f t="shared" si="8"/>
        <v/>
      </c>
      <c r="L29" s="106" t="str">
        <f t="shared" si="9"/>
        <v>$</v>
      </c>
      <c r="M29" s="107"/>
      <c r="N29" s="99">
        <f t="shared" si="10"/>
        <v>0.63</v>
      </c>
      <c r="O29" s="100" t="str">
        <f t="shared" si="11"/>
        <v>$</v>
      </c>
      <c r="P29" s="101" t="str">
        <f t="shared" si="12"/>
        <v>$</v>
      </c>
    </row>
    <row r="30" spans="1:17" s="34" customFormat="1" ht="28.75" customHeight="1" x14ac:dyDescent="0.35">
      <c r="A30" s="89"/>
      <c r="B30" s="90"/>
      <c r="C30" s="91"/>
      <c r="D30" s="91"/>
      <c r="E30" s="92"/>
      <c r="F30" s="93"/>
      <c r="G30" s="94" t="str">
        <f t="shared" si="6"/>
        <v/>
      </c>
      <c r="H30" s="95"/>
      <c r="I30" s="96" t="str">
        <f t="shared" si="7"/>
        <v>$</v>
      </c>
      <c r="J30" s="104"/>
      <c r="K30" s="105" t="str">
        <f t="shared" si="8"/>
        <v/>
      </c>
      <c r="L30" s="106" t="str">
        <f t="shared" si="9"/>
        <v>$</v>
      </c>
      <c r="M30" s="107"/>
      <c r="N30" s="99">
        <f t="shared" si="10"/>
        <v>0.63</v>
      </c>
      <c r="O30" s="100" t="str">
        <f t="shared" si="11"/>
        <v>$</v>
      </c>
      <c r="P30" s="101" t="str">
        <f t="shared" si="12"/>
        <v>$</v>
      </c>
    </row>
    <row r="31" spans="1:17" s="34" customFormat="1" ht="28.75" customHeight="1" thickBot="1" x14ac:dyDescent="0.4">
      <c r="A31" s="108"/>
      <c r="B31" s="90"/>
      <c r="C31" s="110"/>
      <c r="D31" s="110"/>
      <c r="E31" s="109"/>
      <c r="F31" s="111"/>
      <c r="G31" s="94" t="str">
        <f t="shared" si="6"/>
        <v/>
      </c>
      <c r="H31" s="112"/>
      <c r="I31" s="96" t="str">
        <f t="shared" si="7"/>
        <v>$</v>
      </c>
      <c r="J31" s="104"/>
      <c r="K31" s="105" t="str">
        <f t="shared" si="8"/>
        <v/>
      </c>
      <c r="L31" s="106" t="str">
        <f t="shared" si="9"/>
        <v>$</v>
      </c>
      <c r="M31" s="107"/>
      <c r="N31" s="99">
        <f t="shared" si="10"/>
        <v>0.63</v>
      </c>
      <c r="O31" s="100" t="str">
        <f t="shared" si="11"/>
        <v>$</v>
      </c>
      <c r="P31" s="101" t="str">
        <f t="shared" si="12"/>
        <v>$</v>
      </c>
    </row>
    <row r="32" spans="1:17" s="34" customFormat="1" ht="14.4" customHeight="1" thickTop="1" thickBot="1" x14ac:dyDescent="0.4">
      <c r="A32" s="73" t="s">
        <v>256</v>
      </c>
      <c r="B32" s="59"/>
      <c r="C32" s="59"/>
      <c r="D32" s="59"/>
      <c r="E32" s="59"/>
      <c r="F32" s="59"/>
      <c r="G32" s="59"/>
      <c r="H32" s="59"/>
      <c r="I32" s="59"/>
      <c r="J32" s="59"/>
      <c r="K32" s="59"/>
      <c r="L32" s="59"/>
      <c r="M32" s="114"/>
      <c r="N32" s="35"/>
      <c r="O32" s="35" t="s">
        <v>49</v>
      </c>
      <c r="P32" s="115">
        <f>IF(H17="","$",SUM(P17:P31))</f>
        <v>587.80000000000007</v>
      </c>
    </row>
    <row r="33" spans="1:16" s="34" customFormat="1" ht="14.4" customHeight="1" thickTop="1" x14ac:dyDescent="0.35">
      <c r="A33" s="73" t="s">
        <v>257</v>
      </c>
      <c r="B33" s="75"/>
      <c r="C33" s="75"/>
      <c r="D33" s="75"/>
      <c r="E33" s="75"/>
      <c r="F33" s="75"/>
      <c r="G33" s="75"/>
      <c r="H33" s="75"/>
      <c r="I33" s="75"/>
      <c r="J33" s="75"/>
      <c r="K33" s="75"/>
      <c r="L33" s="75"/>
      <c r="M33" s="75"/>
      <c r="N33" s="35"/>
      <c r="O33" s="35"/>
      <c r="P33" s="76"/>
    </row>
    <row r="34" spans="1:16" s="34" customFormat="1" ht="14.4" customHeight="1" x14ac:dyDescent="0.35">
      <c r="A34" s="74" t="s">
        <v>258</v>
      </c>
      <c r="B34" s="75"/>
      <c r="C34" s="75"/>
      <c r="D34" s="75"/>
      <c r="E34" s="75"/>
      <c r="F34" s="75"/>
      <c r="G34" s="75"/>
      <c r="H34" s="75"/>
      <c r="I34" s="75"/>
      <c r="J34" s="75"/>
      <c r="K34" s="75"/>
      <c r="L34" s="75"/>
      <c r="M34" s="75"/>
      <c r="N34" s="35"/>
      <c r="O34" s="35"/>
      <c r="P34" s="76"/>
    </row>
    <row r="35" spans="1:16" s="34" customFormat="1" ht="14.4" customHeight="1" thickBot="1" x14ac:dyDescent="0.4">
      <c r="A35" s="74" t="s">
        <v>207</v>
      </c>
      <c r="B35" s="60"/>
      <c r="C35" s="60"/>
      <c r="D35" s="60"/>
      <c r="E35" s="60"/>
      <c r="F35" s="60"/>
      <c r="G35" s="60"/>
      <c r="H35" s="60"/>
      <c r="I35" s="60"/>
      <c r="J35" s="60"/>
      <c r="K35" s="60"/>
      <c r="L35" s="60"/>
      <c r="M35" s="60"/>
    </row>
    <row r="37" spans="1:16" ht="6" customHeight="1" x14ac:dyDescent="0.3"/>
  </sheetData>
  <sheetProtection insertRows="0" deleteRows="0" sort="0"/>
  <mergeCells count="38">
    <mergeCell ref="G15:G16"/>
    <mergeCell ref="A13:B13"/>
    <mergeCell ref="C13:F13"/>
    <mergeCell ref="A15:A16"/>
    <mergeCell ref="B15:B16"/>
    <mergeCell ref="C15:C16"/>
    <mergeCell ref="D15:D16"/>
    <mergeCell ref="E15:E16"/>
    <mergeCell ref="F15:F16"/>
    <mergeCell ref="N15:N16"/>
    <mergeCell ref="O15:O16"/>
    <mergeCell ref="P15:P16"/>
    <mergeCell ref="H15:H16"/>
    <mergeCell ref="I15:I16"/>
    <mergeCell ref="J15:J16"/>
    <mergeCell ref="K15:K16"/>
    <mergeCell ref="L15:L16"/>
    <mergeCell ref="M15:M16"/>
    <mergeCell ref="A10:B10"/>
    <mergeCell ref="C10:F10"/>
    <mergeCell ref="A11:B11"/>
    <mergeCell ref="C11:F11"/>
    <mergeCell ref="A12:B12"/>
    <mergeCell ref="C12:F12"/>
    <mergeCell ref="A7:B7"/>
    <mergeCell ref="C7:F7"/>
    <mergeCell ref="A8:B8"/>
    <mergeCell ref="C8:F8"/>
    <mergeCell ref="A9:B9"/>
    <mergeCell ref="C9:F9"/>
    <mergeCell ref="A6:B6"/>
    <mergeCell ref="C6:F6"/>
    <mergeCell ref="K6:P6"/>
    <mergeCell ref="A1:P1"/>
    <mergeCell ref="A2:P2"/>
    <mergeCell ref="A3:P3"/>
    <mergeCell ref="A5:F5"/>
    <mergeCell ref="I5:P5"/>
  </mergeCells>
  <dataValidations count="16">
    <dataValidation allowBlank="1" showInputMessage="1" promptTitle="Invoice submission date" prompt="Enter the date you are submitting your invoice " sqref="K8:L8" xr:uid="{70285D8F-FC1C-4340-A2DC-FE95912FE93D}"/>
    <dataValidation allowBlank="1" showInputMessage="1" promptTitle="Interpreter invoice number" prompt="Enter your interpreter invoice number " sqref="K6:P6" xr:uid="{100BF7D9-EEEB-40AB-8315-98C7B4B41089}"/>
    <dataValidation allowBlank="1" showInputMessage="1" promptTitle="Billing Address" prompt="Enter your billing address including street address, city, state and zip code " sqref="C10:F10" xr:uid="{83F2BEB9-C4A9-48FE-8715-6358C3A30014}"/>
    <dataValidation allowBlank="1" showInputMessage="1" promptTitle="CORE Vendor Number" prompt="Enter your vendor number with the Colorado Judicial Branch" sqref="C8:F8" xr:uid="{B6B0AC33-8AFA-424E-BEE0-86FD4FAF2E5E}"/>
    <dataValidation allowBlank="1" showInputMessage="1" promptTitle="Interpreter’s Full Name" prompt="Enter your full name" sqref="C6:F6" xr:uid="{A9F9A1DE-7BCF-42FC-AC97-7A1EC5B4A421}"/>
    <dataValidation type="date" operator="greaterThanOrEqual" allowBlank="1" showErrorMessage="1" error="Please enter a date after January 1, 2015." prompt="Current invoice is valid for work completed beginning January 1, 2015." sqref="A17:A24 A26:A31" xr:uid="{511C816E-FB22-48A9-8E5B-76076EBDF87C}">
      <formula1>42917</formula1>
    </dataValidation>
    <dataValidation allowBlank="1" showInputMessage="1" showErrorMessage="1" promptTitle="Language" prompt="Language in which interpreting services were rendered for the billed assignment(s)." sqref="L14:N14" xr:uid="{515FCE4A-D947-4CD2-8034-4559193E983B}"/>
    <dataValidation allowBlank="1" showErrorMessage="1" promptTitle="Mileage" prompt="Enter the pre-approved number of miles to and from _x000a_the assignment, if applicable." sqref="M17:M24 M26:M31" xr:uid="{4CB81968-4A9B-4D3E-87B0-98F669B4F58F}"/>
    <dataValidation type="list" allowBlank="1" showInputMessage="1" showErrorMessage="1" sqref="M10:N10" xr:uid="{539D5224-189C-46D0-810E-D98541409BEF}">
      <formula1>DistrictCounties</formula1>
    </dataValidation>
    <dataValidation type="list" allowBlank="1" showErrorMessage="1" error="Please enter &quot;Yes&quot; or &quot;No&quot;." promptTitle="EFT" sqref="K7" xr:uid="{CA95CFC6-A751-45D8-BB1C-D8806E48285D}">
      <formula1>YesorNo</formula1>
    </dataValidation>
    <dataValidation allowBlank="1" showErrorMessage="1" promptTitle="Payment Rate" prompt="Enter the pre-approved rate for interpreting time. " sqref="H17:H24 H26:H31" xr:uid="{531674FD-8429-4B9A-97AA-D10BEF861728}"/>
    <dataValidation allowBlank="1" showErrorMessage="1" sqref="J17:K24 J26:K31" xr:uid="{77AEE3C5-E0F0-436D-9626-E9F4670021F9}"/>
    <dataValidation type="list" allowBlank="1" showErrorMessage="1" sqref="F17:F24 F26:F31" xr:uid="{A6EEDDC9-7520-446D-89AF-775E07E2880D}">
      <formula1>"yes, no"</formula1>
    </dataValidation>
    <dataValidation allowBlank="1" showErrorMessage="1" promptTitle="Certification Number" prompt="Interpreters who are certified have been issued a &quot;Certification Number&quot;. Interpreters who are not certified must leave this field blank." sqref="M11" xr:uid="{6CC4F4A8-C90B-4CD8-9199-1223556E4BCD}"/>
    <dataValidation type="list" allowBlank="1" showErrorMessage="1" promptTitle="Certification Number" prompt="Interpreters who are certified have been issued a &quot;Certification Number&quot;. Interpreters who are not certified must leave this field blank." sqref="K10:L10" xr:uid="{FBED27F2-F7CA-47B8-8DC9-531480EDEA7C}">
      <formula1>Organization</formula1>
    </dataValidation>
    <dataValidation allowBlank="1" showInputMessage="1" promptTitle="Language combination" prompt="Enter your interpretation language  " sqref="M13:P13 K12:L12" xr:uid="{2756A162-84C9-4FA0-8242-B4EA985B6884}"/>
  </dataValidations>
  <hyperlinks>
    <hyperlink ref="C13" r:id="rId1" xr:uid="{E47270C8-E149-4EAC-B110-9551B3165DF8}"/>
  </hyperlinks>
  <pageMargins left="0.26" right="0.32" top="0.33" bottom="0.41" header="0.5" footer="0.22"/>
  <pageSetup scale="55" fitToWidth="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0FCA386-C411-49F1-8B92-D124F60DBCFA}">
          <x14:formula1>
            <xm:f>'Drop down'!$A$161:$A$251</xm:f>
          </x14:formula1>
          <xm:sqref>B17:B24 B26:B31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2CF4C2-595E-44EE-A639-25ECBDC20857}">
  <ds:schemaRefs>
    <ds:schemaRef ds:uri="http://schemas.microsoft.com/sharepoint/v3/contenttype/forms"/>
  </ds:schemaRefs>
</ds:datastoreItem>
</file>

<file path=customXml/itemProps3.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Language Interpreter Invoice</vt:lpstr>
      <vt:lpstr>Drop down</vt:lpstr>
      <vt:lpstr>Log with Case Information</vt:lpstr>
      <vt:lpstr>Cover Sheet</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2025-06-29T19:54:28Z</cp:lastPrinted>
  <dcterms:created xsi:type="dcterms:W3CDTF">2017-07-03T14:59:28Z</dcterms:created>
  <dcterms:modified xsi:type="dcterms:W3CDTF">2026-01-07T00:54:23Z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